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ome\goss\Higrade\Diffusion\"/>
    </mc:Choice>
  </mc:AlternateContent>
  <bookViews>
    <workbookView xWindow="6915" yWindow="285" windowWidth="31245" windowHeight="10965"/>
  </bookViews>
  <sheets>
    <sheet name="Systeme" sheetId="1" r:id="rId1"/>
    <sheet name="DGL 4" sheetId="6" r:id="rId2"/>
    <sheet name="Graphen" sheetId="5" r:id="rId3"/>
  </sheets>
  <definedNames>
    <definedName name="_xlnm._FilterDatabase" localSheetId="1" hidden="1">'DGL 4'!$N$24:$Q$28</definedName>
  </definedNames>
  <calcPr calcId="152511"/>
</workbook>
</file>

<file path=xl/calcChain.xml><?xml version="1.0" encoding="utf-8"?>
<calcChain xmlns="http://schemas.openxmlformats.org/spreadsheetml/2006/main">
  <c r="W12" i="1" l="1"/>
  <c r="O12" i="1"/>
  <c r="G12" i="1"/>
  <c r="G21" i="1" l="1"/>
  <c r="G18" i="1"/>
  <c r="O18" i="1"/>
  <c r="O21" i="1"/>
  <c r="W21" i="1"/>
  <c r="W18" i="1"/>
  <c r="D3" i="5"/>
  <c r="B20" i="6" l="1"/>
  <c r="B19" i="6"/>
  <c r="B18" i="6"/>
  <c r="B17" i="6"/>
  <c r="B39" i="6" s="1"/>
  <c r="B6" i="6"/>
  <c r="B3" i="6"/>
  <c r="B35" i="6" s="1"/>
  <c r="B9" i="6"/>
  <c r="B10" i="6"/>
  <c r="B7" i="6"/>
  <c r="B32" i="6" s="1"/>
  <c r="B4" i="6"/>
  <c r="B31" i="6" l="1"/>
  <c r="B33" i="6"/>
  <c r="B23" i="6"/>
  <c r="B40" i="6" l="1"/>
  <c r="L5" i="6" s="1"/>
  <c r="B41" i="6"/>
  <c r="B42" i="6"/>
  <c r="B37" i="6"/>
  <c r="B36" i="6"/>
  <c r="L11" i="6" l="1"/>
  <c r="L16" i="6"/>
  <c r="L17" i="6"/>
  <c r="G4" i="6"/>
  <c r="G3" i="6"/>
  <c r="G5" i="6"/>
  <c r="L9" i="6"/>
  <c r="L12" i="6"/>
  <c r="G6" i="6" l="1"/>
  <c r="G7" i="6"/>
  <c r="G19" i="6" l="1"/>
  <c r="G10" i="6"/>
  <c r="G25" i="6" s="1"/>
  <c r="G20" i="6"/>
  <c r="G13" i="6"/>
  <c r="G15" i="6" s="1"/>
  <c r="G21" i="6"/>
  <c r="G24" i="6" l="1"/>
  <c r="G27" i="6" s="1"/>
  <c r="G14" i="6"/>
  <c r="B26" i="6" s="1"/>
  <c r="B27" i="6"/>
  <c r="G16" i="6"/>
  <c r="B28" i="6" s="1"/>
  <c r="E37" i="6" l="1"/>
  <c r="E36" i="6"/>
  <c r="E39" i="6"/>
  <c r="E32" i="6"/>
  <c r="E33" i="6"/>
  <c r="G26" i="6"/>
  <c r="E35" i="6"/>
  <c r="G28" i="6"/>
  <c r="E31" i="6"/>
  <c r="E43" i="6"/>
  <c r="E41" i="6"/>
  <c r="E45" i="6"/>
  <c r="E44" i="6"/>
  <c r="L21" i="6"/>
  <c r="L19" i="6"/>
  <c r="E40" i="6"/>
  <c r="L20" i="6"/>
  <c r="A4" i="5"/>
  <c r="D4" i="5" s="1"/>
  <c r="A5" i="5" l="1"/>
  <c r="AA21" i="1"/>
  <c r="B15" i="6" s="1"/>
  <c r="S21" i="1"/>
  <c r="B14" i="6" s="1"/>
  <c r="K21" i="1"/>
  <c r="B13" i="6" s="1"/>
  <c r="C21" i="1"/>
  <c r="B12" i="6" s="1"/>
  <c r="L15" i="6" l="1"/>
  <c r="A6" i="5"/>
  <c r="D6" i="5" s="1"/>
  <c r="D5" i="5"/>
  <c r="L7" i="6"/>
  <c r="L4" i="6"/>
  <c r="L8" i="6"/>
  <c r="L13" i="6"/>
  <c r="L22" i="6"/>
  <c r="L3" i="6"/>
  <c r="A7" i="5"/>
  <c r="D7" i="5" s="1"/>
  <c r="P13" i="6" l="1"/>
  <c r="P11" i="6"/>
  <c r="P12" i="6"/>
  <c r="P7" i="6"/>
  <c r="P4" i="6"/>
  <c r="P3" i="6"/>
  <c r="P8" i="6"/>
  <c r="G36" i="6" s="1"/>
  <c r="P5" i="6"/>
  <c r="P9" i="6"/>
  <c r="G37" i="6" s="1"/>
  <c r="P16" i="6"/>
  <c r="P17" i="6"/>
  <c r="P15" i="6"/>
  <c r="A8" i="5"/>
  <c r="D8" i="5" s="1"/>
  <c r="P33" i="6" l="1"/>
  <c r="P27" i="6"/>
  <c r="O4" i="5"/>
  <c r="O7" i="5"/>
  <c r="O5" i="5"/>
  <c r="O6" i="5"/>
  <c r="O3" i="5"/>
  <c r="I6" i="5"/>
  <c r="I5" i="5"/>
  <c r="I4" i="5"/>
  <c r="I7" i="5"/>
  <c r="I3" i="5"/>
  <c r="F6" i="5"/>
  <c r="F7" i="5"/>
  <c r="F4" i="5"/>
  <c r="F5" i="5"/>
  <c r="F3" i="5"/>
  <c r="G35" i="6"/>
  <c r="P26" i="6"/>
  <c r="P32" i="6"/>
  <c r="K24" i="1" s="1"/>
  <c r="G44" i="6"/>
  <c r="P25" i="6"/>
  <c r="G31" i="6"/>
  <c r="P20" i="6"/>
  <c r="P31" i="6"/>
  <c r="P34" i="6"/>
  <c r="P28" i="6"/>
  <c r="P22" i="6"/>
  <c r="G43" i="6"/>
  <c r="G45" i="6"/>
  <c r="G33" i="6"/>
  <c r="G41" i="6"/>
  <c r="G32" i="6"/>
  <c r="G40" i="6"/>
  <c r="A9" i="5"/>
  <c r="D9" i="5" s="1"/>
  <c r="P37" i="6" l="1"/>
  <c r="O8" i="5"/>
  <c r="I8" i="5"/>
  <c r="F8" i="5"/>
  <c r="C24" i="1"/>
  <c r="G24" i="1"/>
  <c r="P21" i="6"/>
  <c r="G39" i="6"/>
  <c r="W24" i="1"/>
  <c r="AA24" i="1"/>
  <c r="A10" i="5"/>
  <c r="D10" i="5" s="1"/>
  <c r="S24" i="1" l="1"/>
  <c r="O24" i="1"/>
  <c r="O9" i="5"/>
  <c r="F9" i="5"/>
  <c r="I9" i="5"/>
  <c r="A11" i="5"/>
  <c r="D11" i="5" s="1"/>
  <c r="O10" i="5" l="1"/>
  <c r="I10" i="5"/>
  <c r="F10" i="5"/>
  <c r="A12" i="5"/>
  <c r="D12" i="5" s="1"/>
  <c r="O11" i="5" l="1"/>
  <c r="I11" i="5"/>
  <c r="F11" i="5"/>
  <c r="A13" i="5"/>
  <c r="D13" i="5" s="1"/>
  <c r="O12" i="5" l="1"/>
  <c r="I12" i="5"/>
  <c r="F12" i="5"/>
  <c r="A14" i="5"/>
  <c r="D14" i="5" s="1"/>
  <c r="O13" i="5" l="1"/>
  <c r="P13" i="5" s="1"/>
  <c r="I13" i="5"/>
  <c r="J13" i="5" s="1"/>
  <c r="F13" i="5"/>
  <c r="P3" i="5"/>
  <c r="J4" i="5"/>
  <c r="J12" i="5"/>
  <c r="J9" i="5"/>
  <c r="J3" i="5"/>
  <c r="J8" i="5"/>
  <c r="J6" i="5"/>
  <c r="J5" i="5"/>
  <c r="J11" i="5"/>
  <c r="J10" i="5"/>
  <c r="J7" i="5"/>
  <c r="P6" i="5"/>
  <c r="P10" i="5"/>
  <c r="P11" i="5"/>
  <c r="P8" i="5"/>
  <c r="P4" i="5"/>
  <c r="P5" i="5"/>
  <c r="P7" i="5"/>
  <c r="P12" i="5"/>
  <c r="P9" i="5"/>
  <c r="A15" i="5"/>
  <c r="D15" i="5" s="1"/>
  <c r="O14" i="5" l="1"/>
  <c r="P14" i="5" s="1"/>
  <c r="I14" i="5"/>
  <c r="J14" i="5" s="1"/>
  <c r="F14" i="5"/>
  <c r="G14" i="5" s="1"/>
  <c r="K23" i="1"/>
  <c r="L3" i="5"/>
  <c r="M3" i="5" s="1"/>
  <c r="L5" i="5"/>
  <c r="M5" i="5" s="1"/>
  <c r="G5" i="5"/>
  <c r="L4" i="5"/>
  <c r="M4" i="5" s="1"/>
  <c r="G4" i="5"/>
  <c r="G10" i="5"/>
  <c r="L10" i="5"/>
  <c r="M10" i="5" s="1"/>
  <c r="L11" i="5"/>
  <c r="M11" i="5" s="1"/>
  <c r="G11" i="5"/>
  <c r="G7" i="5"/>
  <c r="L7" i="5"/>
  <c r="M7" i="5" s="1"/>
  <c r="G13" i="5"/>
  <c r="L13" i="5"/>
  <c r="M13" i="5" s="1"/>
  <c r="AA23" i="1"/>
  <c r="C23" i="1"/>
  <c r="G9" i="5"/>
  <c r="L9" i="5"/>
  <c r="M9" i="5" s="1"/>
  <c r="G12" i="5"/>
  <c r="L12" i="5"/>
  <c r="M12" i="5" s="1"/>
  <c r="G6" i="5"/>
  <c r="L6" i="5"/>
  <c r="M6" i="5" s="1"/>
  <c r="G8" i="5"/>
  <c r="L8" i="5"/>
  <c r="M8" i="5" s="1"/>
  <c r="G3" i="5"/>
  <c r="A16" i="5"/>
  <c r="D16" i="5" s="1"/>
  <c r="O15" i="5" l="1"/>
  <c r="P15" i="5" s="1"/>
  <c r="I15" i="5"/>
  <c r="J15" i="5" s="1"/>
  <c r="F15" i="5"/>
  <c r="L14" i="5"/>
  <c r="M14" i="5" s="1"/>
  <c r="S23" i="1"/>
  <c r="A17" i="5"/>
  <c r="D17" i="5" s="1"/>
  <c r="O16" i="5" l="1"/>
  <c r="P16" i="5" s="1"/>
  <c r="F16" i="5"/>
  <c r="I16" i="5"/>
  <c r="J16" i="5" s="1"/>
  <c r="L15" i="5"/>
  <c r="M15" i="5" s="1"/>
  <c r="G15" i="5"/>
  <c r="A18" i="5"/>
  <c r="D18" i="5" s="1"/>
  <c r="O17" i="5" l="1"/>
  <c r="P17" i="5" s="1"/>
  <c r="I17" i="5"/>
  <c r="J17" i="5" s="1"/>
  <c r="F17" i="5"/>
  <c r="G16" i="5"/>
  <c r="L16" i="5"/>
  <c r="M16" i="5" s="1"/>
  <c r="A19" i="5"/>
  <c r="D19" i="5" s="1"/>
  <c r="O18" i="5" l="1"/>
  <c r="P18" i="5" s="1"/>
  <c r="I18" i="5"/>
  <c r="J18" i="5" s="1"/>
  <c r="F18" i="5"/>
  <c r="L17" i="5"/>
  <c r="M17" i="5" s="1"/>
  <c r="G17" i="5"/>
  <c r="A20" i="5"/>
  <c r="D20" i="5" s="1"/>
  <c r="O19" i="5" l="1"/>
  <c r="P19" i="5" s="1"/>
  <c r="I19" i="5"/>
  <c r="J19" i="5" s="1"/>
  <c r="F19" i="5"/>
  <c r="G18" i="5"/>
  <c r="L18" i="5"/>
  <c r="M18" i="5" s="1"/>
  <c r="A21" i="5"/>
  <c r="D21" i="5" s="1"/>
  <c r="O20" i="5" l="1"/>
  <c r="P20" i="5" s="1"/>
  <c r="I20" i="5"/>
  <c r="J20" i="5" s="1"/>
  <c r="F20" i="5"/>
  <c r="L19" i="5"/>
  <c r="M19" i="5" s="1"/>
  <c r="G19" i="5"/>
  <c r="A22" i="5"/>
  <c r="D22" i="5" s="1"/>
  <c r="O21" i="5" l="1"/>
  <c r="P21" i="5" s="1"/>
  <c r="I21" i="5"/>
  <c r="J21" i="5" s="1"/>
  <c r="F21" i="5"/>
  <c r="G20" i="5"/>
  <c r="L20" i="5"/>
  <c r="M20" i="5" s="1"/>
  <c r="A23" i="5"/>
  <c r="D23" i="5" s="1"/>
  <c r="O22" i="5" l="1"/>
  <c r="P22" i="5" s="1"/>
  <c r="I22" i="5"/>
  <c r="J22" i="5" s="1"/>
  <c r="F22" i="5"/>
  <c r="G21" i="5"/>
  <c r="L21" i="5"/>
  <c r="M21" i="5" s="1"/>
  <c r="A24" i="5"/>
  <c r="D24" i="5" s="1"/>
  <c r="O23" i="5" l="1"/>
  <c r="P23" i="5" s="1"/>
  <c r="I23" i="5"/>
  <c r="J23" i="5" s="1"/>
  <c r="F23" i="5"/>
  <c r="G22" i="5"/>
  <c r="L22" i="5"/>
  <c r="M22" i="5" s="1"/>
  <c r="A25" i="5"/>
  <c r="D25" i="5" s="1"/>
  <c r="O24" i="5" l="1"/>
  <c r="P24" i="5" s="1"/>
  <c r="I24" i="5"/>
  <c r="J24" i="5" s="1"/>
  <c r="F24" i="5"/>
  <c r="L23" i="5"/>
  <c r="M23" i="5" s="1"/>
  <c r="G23" i="5"/>
  <c r="A26" i="5"/>
  <c r="D26" i="5" s="1"/>
  <c r="O25" i="5" l="1"/>
  <c r="P25" i="5" s="1"/>
  <c r="I25" i="5"/>
  <c r="J25" i="5" s="1"/>
  <c r="F25" i="5"/>
  <c r="L24" i="5"/>
  <c r="M24" i="5" s="1"/>
  <c r="G24" i="5"/>
  <c r="A27" i="5"/>
  <c r="D27" i="5" s="1"/>
  <c r="O26" i="5" l="1"/>
  <c r="P26" i="5" s="1"/>
  <c r="I26" i="5"/>
  <c r="J26" i="5" s="1"/>
  <c r="F26" i="5"/>
  <c r="L25" i="5"/>
  <c r="M25" i="5" s="1"/>
  <c r="G25" i="5"/>
  <c r="A28" i="5"/>
  <c r="D28" i="5" s="1"/>
  <c r="O27" i="5" l="1"/>
  <c r="P27" i="5" s="1"/>
  <c r="I27" i="5"/>
  <c r="J27" i="5" s="1"/>
  <c r="F27" i="5"/>
  <c r="L26" i="5"/>
  <c r="M26" i="5" s="1"/>
  <c r="G26" i="5"/>
  <c r="A29" i="5"/>
  <c r="D29" i="5" s="1"/>
  <c r="O28" i="5" l="1"/>
  <c r="P28" i="5" s="1"/>
  <c r="F28" i="5"/>
  <c r="I28" i="5"/>
  <c r="J28" i="5" s="1"/>
  <c r="G27" i="5"/>
  <c r="L27" i="5"/>
  <c r="M27" i="5" s="1"/>
  <c r="A30" i="5"/>
  <c r="D30" i="5" s="1"/>
  <c r="O29" i="5" l="1"/>
  <c r="P29" i="5" s="1"/>
  <c r="I29" i="5"/>
  <c r="J29" i="5" s="1"/>
  <c r="F29" i="5"/>
  <c r="L28" i="5"/>
  <c r="M28" i="5" s="1"/>
  <c r="G28" i="5"/>
  <c r="A31" i="5"/>
  <c r="D31" i="5" s="1"/>
  <c r="O30" i="5" l="1"/>
  <c r="P30" i="5" s="1"/>
  <c r="I30" i="5"/>
  <c r="J30" i="5" s="1"/>
  <c r="F30" i="5"/>
  <c r="G29" i="5"/>
  <c r="L29" i="5"/>
  <c r="M29" i="5" s="1"/>
  <c r="A32" i="5"/>
  <c r="D32" i="5" s="1"/>
  <c r="O31" i="5" l="1"/>
  <c r="P31" i="5" s="1"/>
  <c r="I31" i="5"/>
  <c r="J31" i="5" s="1"/>
  <c r="F31" i="5"/>
  <c r="L30" i="5"/>
  <c r="M30" i="5" s="1"/>
  <c r="G30" i="5"/>
  <c r="A33" i="5"/>
  <c r="D33" i="5" s="1"/>
  <c r="O32" i="5" l="1"/>
  <c r="P32" i="5" s="1"/>
  <c r="I32" i="5"/>
  <c r="J32" i="5" s="1"/>
  <c r="F32" i="5"/>
  <c r="L31" i="5"/>
  <c r="M31" i="5" s="1"/>
  <c r="G31" i="5"/>
  <c r="A34" i="5"/>
  <c r="D34" i="5" s="1"/>
  <c r="O33" i="5" l="1"/>
  <c r="P33" i="5" s="1"/>
  <c r="I33" i="5"/>
  <c r="J33" i="5" s="1"/>
  <c r="F33" i="5"/>
  <c r="L32" i="5"/>
  <c r="M32" i="5" s="1"/>
  <c r="G32" i="5"/>
  <c r="A35" i="5"/>
  <c r="D35" i="5" s="1"/>
  <c r="O34" i="5" l="1"/>
  <c r="P34" i="5" s="1"/>
  <c r="I34" i="5"/>
  <c r="J34" i="5" s="1"/>
  <c r="F34" i="5"/>
  <c r="G33" i="5"/>
  <c r="L33" i="5"/>
  <c r="M33" i="5" s="1"/>
  <c r="A36" i="5"/>
  <c r="D36" i="5" s="1"/>
  <c r="O35" i="5" l="1"/>
  <c r="P35" i="5" s="1"/>
  <c r="I35" i="5"/>
  <c r="J35" i="5" s="1"/>
  <c r="F35" i="5"/>
  <c r="L34" i="5"/>
  <c r="M34" i="5" s="1"/>
  <c r="G34" i="5"/>
  <c r="A37" i="5"/>
  <c r="D37" i="5" s="1"/>
  <c r="O36" i="5" l="1"/>
  <c r="P36" i="5" s="1"/>
  <c r="I36" i="5"/>
  <c r="J36" i="5" s="1"/>
  <c r="F36" i="5"/>
  <c r="L35" i="5"/>
  <c r="M35" i="5" s="1"/>
  <c r="G35" i="5"/>
  <c r="A38" i="5"/>
  <c r="D38" i="5" s="1"/>
  <c r="O37" i="5" l="1"/>
  <c r="P37" i="5" s="1"/>
  <c r="F37" i="5"/>
  <c r="I37" i="5"/>
  <c r="J37" i="5" s="1"/>
  <c r="L36" i="5"/>
  <c r="M36" i="5" s="1"/>
  <c r="G36" i="5"/>
  <c r="A39" i="5"/>
  <c r="D39" i="5" s="1"/>
  <c r="O38" i="5" l="1"/>
  <c r="P38" i="5" s="1"/>
  <c r="F38" i="5"/>
  <c r="I38" i="5"/>
  <c r="J38" i="5" s="1"/>
  <c r="G37" i="5"/>
  <c r="L37" i="5"/>
  <c r="M37" i="5" s="1"/>
  <c r="A40" i="5"/>
  <c r="D40" i="5" s="1"/>
  <c r="O39" i="5" l="1"/>
  <c r="P39" i="5" s="1"/>
  <c r="F39" i="5"/>
  <c r="I39" i="5"/>
  <c r="J39" i="5" s="1"/>
  <c r="L38" i="5"/>
  <c r="M38" i="5" s="1"/>
  <c r="G38" i="5"/>
  <c r="A41" i="5"/>
  <c r="D41" i="5" s="1"/>
  <c r="O40" i="5" l="1"/>
  <c r="P40" i="5" s="1"/>
  <c r="I40" i="5"/>
  <c r="J40" i="5" s="1"/>
  <c r="F40" i="5"/>
  <c r="G39" i="5"/>
  <c r="L39" i="5"/>
  <c r="M39" i="5" s="1"/>
  <c r="A42" i="5"/>
  <c r="D42" i="5" s="1"/>
  <c r="O41" i="5" l="1"/>
  <c r="P41" i="5" s="1"/>
  <c r="I41" i="5"/>
  <c r="J41" i="5" s="1"/>
  <c r="F41" i="5"/>
  <c r="L40" i="5"/>
  <c r="M40" i="5" s="1"/>
  <c r="G40" i="5"/>
  <c r="A43" i="5"/>
  <c r="D43" i="5" s="1"/>
  <c r="O42" i="5" l="1"/>
  <c r="P42" i="5" s="1"/>
  <c r="I42" i="5"/>
  <c r="J42" i="5" s="1"/>
  <c r="F42" i="5"/>
  <c r="G41" i="5"/>
  <c r="L41" i="5"/>
  <c r="M41" i="5" s="1"/>
  <c r="A44" i="5"/>
  <c r="D44" i="5" s="1"/>
  <c r="O43" i="5" l="1"/>
  <c r="P43" i="5" s="1"/>
  <c r="I43" i="5"/>
  <c r="J43" i="5" s="1"/>
  <c r="F43" i="5"/>
  <c r="G42" i="5"/>
  <c r="L42" i="5"/>
  <c r="M42" i="5" s="1"/>
  <c r="A45" i="5"/>
  <c r="D45" i="5" s="1"/>
  <c r="O44" i="5" l="1"/>
  <c r="P44" i="5" s="1"/>
  <c r="I44" i="5"/>
  <c r="J44" i="5" s="1"/>
  <c r="F44" i="5"/>
  <c r="L43" i="5"/>
  <c r="M43" i="5" s="1"/>
  <c r="G43" i="5"/>
  <c r="A46" i="5"/>
  <c r="D46" i="5" s="1"/>
  <c r="O45" i="5" l="1"/>
  <c r="P45" i="5" s="1"/>
  <c r="I45" i="5"/>
  <c r="J45" i="5" s="1"/>
  <c r="F45" i="5"/>
  <c r="G44" i="5"/>
  <c r="L44" i="5"/>
  <c r="M44" i="5" s="1"/>
  <c r="A47" i="5"/>
  <c r="D47" i="5" s="1"/>
  <c r="O46" i="5" l="1"/>
  <c r="P46" i="5" s="1"/>
  <c r="I46" i="5"/>
  <c r="J46" i="5" s="1"/>
  <c r="F46" i="5"/>
  <c r="G45" i="5"/>
  <c r="L45" i="5"/>
  <c r="M45" i="5" s="1"/>
  <c r="A48" i="5"/>
  <c r="D48" i="5" s="1"/>
  <c r="O47" i="5" l="1"/>
  <c r="P47" i="5" s="1"/>
  <c r="I47" i="5"/>
  <c r="J47" i="5" s="1"/>
  <c r="F47" i="5"/>
  <c r="G46" i="5"/>
  <c r="L46" i="5"/>
  <c r="M46" i="5" s="1"/>
  <c r="A49" i="5"/>
  <c r="D49" i="5" s="1"/>
  <c r="O48" i="5" l="1"/>
  <c r="P48" i="5" s="1"/>
  <c r="I48" i="5"/>
  <c r="J48" i="5" s="1"/>
  <c r="F48" i="5"/>
  <c r="G47" i="5"/>
  <c r="L47" i="5"/>
  <c r="M47" i="5" s="1"/>
  <c r="A50" i="5"/>
  <c r="D50" i="5" s="1"/>
  <c r="O49" i="5" l="1"/>
  <c r="P49" i="5" s="1"/>
  <c r="I49" i="5"/>
  <c r="J49" i="5" s="1"/>
  <c r="F49" i="5"/>
  <c r="L48" i="5"/>
  <c r="M48" i="5" s="1"/>
  <c r="G48" i="5"/>
  <c r="A51" i="5"/>
  <c r="D51" i="5" s="1"/>
  <c r="O50" i="5" l="1"/>
  <c r="P50" i="5" s="1"/>
  <c r="I50" i="5"/>
  <c r="J50" i="5" s="1"/>
  <c r="F50" i="5"/>
  <c r="G49" i="5"/>
  <c r="L49" i="5"/>
  <c r="M49" i="5" s="1"/>
  <c r="A52" i="5"/>
  <c r="D52" i="5" s="1"/>
  <c r="O51" i="5" l="1"/>
  <c r="P51" i="5" s="1"/>
  <c r="F51" i="5"/>
  <c r="I51" i="5"/>
  <c r="J51" i="5" s="1"/>
  <c r="L50" i="5"/>
  <c r="M50" i="5" s="1"/>
  <c r="G50" i="5"/>
  <c r="A53" i="5"/>
  <c r="D53" i="5" s="1"/>
  <c r="O52" i="5" l="1"/>
  <c r="P52" i="5" s="1"/>
  <c r="F52" i="5"/>
  <c r="I52" i="5"/>
  <c r="J52" i="5" s="1"/>
  <c r="G51" i="5"/>
  <c r="L51" i="5"/>
  <c r="M51" i="5" s="1"/>
  <c r="A54" i="5"/>
  <c r="D54" i="5" s="1"/>
  <c r="O53" i="5" l="1"/>
  <c r="P53" i="5" s="1"/>
  <c r="I53" i="5"/>
  <c r="J53" i="5" s="1"/>
  <c r="F53" i="5"/>
  <c r="G52" i="5"/>
  <c r="L52" i="5"/>
  <c r="M52" i="5" s="1"/>
  <c r="A55" i="5"/>
  <c r="D55" i="5" s="1"/>
  <c r="O54" i="5" l="1"/>
  <c r="P54" i="5" s="1"/>
  <c r="I54" i="5"/>
  <c r="J54" i="5" s="1"/>
  <c r="F54" i="5"/>
  <c r="L53" i="5"/>
  <c r="M53" i="5" s="1"/>
  <c r="G53" i="5"/>
  <c r="A56" i="5"/>
  <c r="D56" i="5" s="1"/>
  <c r="O55" i="5" l="1"/>
  <c r="P55" i="5" s="1"/>
  <c r="F55" i="5"/>
  <c r="I55" i="5"/>
  <c r="J55" i="5" s="1"/>
  <c r="G54" i="5"/>
  <c r="L54" i="5"/>
  <c r="M54" i="5" s="1"/>
  <c r="A57" i="5"/>
  <c r="D57" i="5" s="1"/>
  <c r="O56" i="5" l="1"/>
  <c r="P56" i="5" s="1"/>
  <c r="I56" i="5"/>
  <c r="J56" i="5" s="1"/>
  <c r="F56" i="5"/>
  <c r="G55" i="5"/>
  <c r="L55" i="5"/>
  <c r="M55" i="5" s="1"/>
  <c r="A58" i="5"/>
  <c r="D58" i="5" s="1"/>
  <c r="O57" i="5" l="1"/>
  <c r="P57" i="5" s="1"/>
  <c r="I57" i="5"/>
  <c r="J57" i="5" s="1"/>
  <c r="F57" i="5"/>
  <c r="G56" i="5"/>
  <c r="L56" i="5"/>
  <c r="M56" i="5" s="1"/>
  <c r="A59" i="5"/>
  <c r="D59" i="5" s="1"/>
  <c r="O58" i="5" l="1"/>
  <c r="P58" i="5" s="1"/>
  <c r="I58" i="5"/>
  <c r="J58" i="5" s="1"/>
  <c r="F58" i="5"/>
  <c r="G57" i="5"/>
  <c r="L57" i="5"/>
  <c r="M57" i="5" s="1"/>
  <c r="A60" i="5"/>
  <c r="D60" i="5" s="1"/>
  <c r="O59" i="5" l="1"/>
  <c r="P59" i="5" s="1"/>
  <c r="I59" i="5"/>
  <c r="J59" i="5" s="1"/>
  <c r="F59" i="5"/>
  <c r="G58" i="5"/>
  <c r="L58" i="5"/>
  <c r="M58" i="5" s="1"/>
  <c r="A61" i="5"/>
  <c r="D61" i="5" s="1"/>
  <c r="O60" i="5" l="1"/>
  <c r="P60" i="5" s="1"/>
  <c r="I60" i="5"/>
  <c r="J60" i="5" s="1"/>
  <c r="F60" i="5"/>
  <c r="G59" i="5"/>
  <c r="L59" i="5"/>
  <c r="M59" i="5" s="1"/>
  <c r="A62" i="5"/>
  <c r="D62" i="5" s="1"/>
  <c r="O61" i="5" l="1"/>
  <c r="P61" i="5" s="1"/>
  <c r="I61" i="5"/>
  <c r="J61" i="5" s="1"/>
  <c r="F61" i="5"/>
  <c r="L60" i="5"/>
  <c r="M60" i="5" s="1"/>
  <c r="G60" i="5"/>
  <c r="A63" i="5"/>
  <c r="D63" i="5" s="1"/>
  <c r="O62" i="5" l="1"/>
  <c r="P62" i="5" s="1"/>
  <c r="I62" i="5"/>
  <c r="J62" i="5" s="1"/>
  <c r="F62" i="5"/>
  <c r="G61" i="5"/>
  <c r="L61" i="5"/>
  <c r="M61" i="5" s="1"/>
  <c r="A64" i="5"/>
  <c r="D64" i="5" s="1"/>
  <c r="O63" i="5" l="1"/>
  <c r="P63" i="5" s="1"/>
  <c r="I63" i="5"/>
  <c r="J63" i="5" s="1"/>
  <c r="F63" i="5"/>
  <c r="G62" i="5"/>
  <c r="L62" i="5"/>
  <c r="M62" i="5" s="1"/>
  <c r="A65" i="5"/>
  <c r="D65" i="5" s="1"/>
  <c r="O64" i="5" l="1"/>
  <c r="P64" i="5" s="1"/>
  <c r="I64" i="5"/>
  <c r="J64" i="5" s="1"/>
  <c r="F64" i="5"/>
  <c r="G63" i="5"/>
  <c r="L63" i="5"/>
  <c r="M63" i="5" s="1"/>
  <c r="A66" i="5"/>
  <c r="D66" i="5" s="1"/>
  <c r="O65" i="5" l="1"/>
  <c r="P65" i="5" s="1"/>
  <c r="I65" i="5"/>
  <c r="J65" i="5" s="1"/>
  <c r="F65" i="5"/>
  <c r="G64" i="5"/>
  <c r="L64" i="5"/>
  <c r="M64" i="5" s="1"/>
  <c r="A67" i="5"/>
  <c r="D67" i="5" s="1"/>
  <c r="O66" i="5" l="1"/>
  <c r="P66" i="5" s="1"/>
  <c r="F66" i="5"/>
  <c r="I66" i="5"/>
  <c r="J66" i="5" s="1"/>
  <c r="L65" i="5"/>
  <c r="M65" i="5" s="1"/>
  <c r="G65" i="5"/>
  <c r="A68" i="5"/>
  <c r="D68" i="5" s="1"/>
  <c r="O67" i="5" l="1"/>
  <c r="P67" i="5" s="1"/>
  <c r="I67" i="5"/>
  <c r="J67" i="5" s="1"/>
  <c r="F67" i="5"/>
  <c r="G66" i="5"/>
  <c r="L66" i="5"/>
  <c r="M66" i="5" s="1"/>
  <c r="A69" i="5"/>
  <c r="D69" i="5" s="1"/>
  <c r="O68" i="5" l="1"/>
  <c r="P68" i="5" s="1"/>
  <c r="I68" i="5"/>
  <c r="J68" i="5" s="1"/>
  <c r="F68" i="5"/>
  <c r="L67" i="5"/>
  <c r="M67" i="5" s="1"/>
  <c r="G67" i="5"/>
  <c r="A70" i="5"/>
  <c r="D70" i="5" s="1"/>
  <c r="O69" i="5" l="1"/>
  <c r="P69" i="5" s="1"/>
  <c r="I69" i="5"/>
  <c r="J69" i="5" s="1"/>
  <c r="F69" i="5"/>
  <c r="G68" i="5"/>
  <c r="L68" i="5"/>
  <c r="M68" i="5" s="1"/>
  <c r="A71" i="5"/>
  <c r="D71" i="5" s="1"/>
  <c r="O70" i="5" l="1"/>
  <c r="P70" i="5" s="1"/>
  <c r="I70" i="5"/>
  <c r="J70" i="5" s="1"/>
  <c r="F70" i="5"/>
  <c r="L69" i="5"/>
  <c r="M69" i="5" s="1"/>
  <c r="G69" i="5"/>
  <c r="A72" i="5"/>
  <c r="D72" i="5" s="1"/>
  <c r="O71" i="5" l="1"/>
  <c r="P71" i="5" s="1"/>
  <c r="F71" i="5"/>
  <c r="I71" i="5"/>
  <c r="J71" i="5" s="1"/>
  <c r="L70" i="5"/>
  <c r="M70" i="5" s="1"/>
  <c r="G70" i="5"/>
  <c r="A73" i="5"/>
  <c r="D73" i="5" s="1"/>
  <c r="O72" i="5" l="1"/>
  <c r="P72" i="5" s="1"/>
  <c r="I72" i="5"/>
  <c r="J72" i="5" s="1"/>
  <c r="F72" i="5"/>
  <c r="G71" i="5"/>
  <c r="L71" i="5"/>
  <c r="M71" i="5" s="1"/>
  <c r="A74" i="5"/>
  <c r="D74" i="5" s="1"/>
  <c r="O73" i="5" l="1"/>
  <c r="P73" i="5" s="1"/>
  <c r="I73" i="5"/>
  <c r="J73" i="5" s="1"/>
  <c r="F73" i="5"/>
  <c r="L72" i="5"/>
  <c r="M72" i="5" s="1"/>
  <c r="G72" i="5"/>
  <c r="A75" i="5"/>
  <c r="D75" i="5" s="1"/>
  <c r="O74" i="5" l="1"/>
  <c r="P74" i="5" s="1"/>
  <c r="I74" i="5"/>
  <c r="J74" i="5" s="1"/>
  <c r="F74" i="5"/>
  <c r="L73" i="5"/>
  <c r="M73" i="5" s="1"/>
  <c r="G73" i="5"/>
  <c r="A76" i="5"/>
  <c r="D76" i="5" s="1"/>
  <c r="O75" i="5" l="1"/>
  <c r="P75" i="5" s="1"/>
  <c r="I75" i="5"/>
  <c r="J75" i="5" s="1"/>
  <c r="F75" i="5"/>
  <c r="G74" i="5"/>
  <c r="L74" i="5"/>
  <c r="M74" i="5" s="1"/>
  <c r="A77" i="5"/>
  <c r="D77" i="5" s="1"/>
  <c r="O76" i="5" l="1"/>
  <c r="P76" i="5" s="1"/>
  <c r="I76" i="5"/>
  <c r="J76" i="5" s="1"/>
  <c r="F76" i="5"/>
  <c r="G75" i="5"/>
  <c r="L75" i="5"/>
  <c r="M75" i="5" s="1"/>
  <c r="A78" i="5"/>
  <c r="D78" i="5" s="1"/>
  <c r="O77" i="5" l="1"/>
  <c r="P77" i="5" s="1"/>
  <c r="I77" i="5"/>
  <c r="J77" i="5" s="1"/>
  <c r="F77" i="5"/>
  <c r="G76" i="5"/>
  <c r="L76" i="5"/>
  <c r="M76" i="5" s="1"/>
  <c r="A79" i="5"/>
  <c r="D79" i="5" s="1"/>
  <c r="O78" i="5" l="1"/>
  <c r="P78" i="5" s="1"/>
  <c r="I78" i="5"/>
  <c r="J78" i="5" s="1"/>
  <c r="F78" i="5"/>
  <c r="G77" i="5"/>
  <c r="L77" i="5"/>
  <c r="M77" i="5" s="1"/>
  <c r="A80" i="5"/>
  <c r="D80" i="5" s="1"/>
  <c r="O79" i="5" l="1"/>
  <c r="P79" i="5" s="1"/>
  <c r="I79" i="5"/>
  <c r="J79" i="5" s="1"/>
  <c r="F79" i="5"/>
  <c r="G78" i="5"/>
  <c r="L78" i="5"/>
  <c r="M78" i="5" s="1"/>
  <c r="A81" i="5"/>
  <c r="D81" i="5" s="1"/>
  <c r="O80" i="5" l="1"/>
  <c r="P80" i="5" s="1"/>
  <c r="I80" i="5"/>
  <c r="J80" i="5" s="1"/>
  <c r="F80" i="5"/>
  <c r="G79" i="5"/>
  <c r="L79" i="5"/>
  <c r="M79" i="5" s="1"/>
  <c r="A82" i="5"/>
  <c r="D82" i="5" s="1"/>
  <c r="O81" i="5" l="1"/>
  <c r="P81" i="5" s="1"/>
  <c r="I81" i="5"/>
  <c r="J81" i="5" s="1"/>
  <c r="F81" i="5"/>
  <c r="G80" i="5"/>
  <c r="L80" i="5"/>
  <c r="M80" i="5" s="1"/>
  <c r="A83" i="5"/>
  <c r="D83" i="5" s="1"/>
  <c r="O82" i="5" l="1"/>
  <c r="P82" i="5" s="1"/>
  <c r="I82" i="5"/>
  <c r="J82" i="5" s="1"/>
  <c r="F82" i="5"/>
  <c r="L81" i="5"/>
  <c r="M81" i="5" s="1"/>
  <c r="G81" i="5"/>
  <c r="A84" i="5"/>
  <c r="D84" i="5" s="1"/>
  <c r="O83" i="5" l="1"/>
  <c r="P83" i="5" s="1"/>
  <c r="I83" i="5"/>
  <c r="J83" i="5" s="1"/>
  <c r="F83" i="5"/>
  <c r="L82" i="5"/>
  <c r="M82" i="5" s="1"/>
  <c r="G82" i="5"/>
  <c r="A85" i="5"/>
  <c r="D85" i="5" s="1"/>
  <c r="O84" i="5" l="1"/>
  <c r="P84" i="5" s="1"/>
  <c r="I84" i="5"/>
  <c r="J84" i="5" s="1"/>
  <c r="F84" i="5"/>
  <c r="L83" i="5"/>
  <c r="M83" i="5" s="1"/>
  <c r="G83" i="5"/>
  <c r="A86" i="5"/>
  <c r="D86" i="5" s="1"/>
  <c r="O85" i="5" l="1"/>
  <c r="P85" i="5" s="1"/>
  <c r="I85" i="5"/>
  <c r="J85" i="5" s="1"/>
  <c r="F85" i="5"/>
  <c r="L84" i="5"/>
  <c r="M84" i="5" s="1"/>
  <c r="G84" i="5"/>
  <c r="A87" i="5"/>
  <c r="D87" i="5" s="1"/>
  <c r="O86" i="5" l="1"/>
  <c r="P86" i="5" s="1"/>
  <c r="I86" i="5"/>
  <c r="J86" i="5" s="1"/>
  <c r="F86" i="5"/>
  <c r="G85" i="5"/>
  <c r="L85" i="5"/>
  <c r="M85" i="5" s="1"/>
  <c r="A88" i="5"/>
  <c r="D88" i="5" s="1"/>
  <c r="O87" i="5" l="1"/>
  <c r="P87" i="5" s="1"/>
  <c r="I87" i="5"/>
  <c r="J87" i="5" s="1"/>
  <c r="F87" i="5"/>
  <c r="G86" i="5"/>
  <c r="L86" i="5"/>
  <c r="M86" i="5" s="1"/>
  <c r="A89" i="5"/>
  <c r="D89" i="5" s="1"/>
  <c r="O88" i="5" l="1"/>
  <c r="P88" i="5" s="1"/>
  <c r="I88" i="5"/>
  <c r="J88" i="5" s="1"/>
  <c r="F88" i="5"/>
  <c r="L87" i="5"/>
  <c r="M87" i="5" s="1"/>
  <c r="G87" i="5"/>
  <c r="A90" i="5"/>
  <c r="D90" i="5" s="1"/>
  <c r="O89" i="5" l="1"/>
  <c r="P89" i="5" s="1"/>
  <c r="I89" i="5"/>
  <c r="J89" i="5" s="1"/>
  <c r="F89" i="5"/>
  <c r="L88" i="5"/>
  <c r="M88" i="5" s="1"/>
  <c r="G88" i="5"/>
  <c r="A91" i="5"/>
  <c r="D91" i="5" s="1"/>
  <c r="O90" i="5" l="1"/>
  <c r="P90" i="5" s="1"/>
  <c r="I90" i="5"/>
  <c r="J90" i="5" s="1"/>
  <c r="F90" i="5"/>
  <c r="G89" i="5"/>
  <c r="L89" i="5"/>
  <c r="M89" i="5" s="1"/>
  <c r="A92" i="5"/>
  <c r="D92" i="5" s="1"/>
  <c r="O91" i="5" l="1"/>
  <c r="P91" i="5" s="1"/>
  <c r="I91" i="5"/>
  <c r="J91" i="5" s="1"/>
  <c r="F91" i="5"/>
  <c r="G90" i="5"/>
  <c r="L90" i="5"/>
  <c r="M90" i="5" s="1"/>
  <c r="A93" i="5"/>
  <c r="D93" i="5" s="1"/>
  <c r="O92" i="5" l="1"/>
  <c r="P92" i="5" s="1"/>
  <c r="I92" i="5"/>
  <c r="J92" i="5" s="1"/>
  <c r="F92" i="5"/>
  <c r="G91" i="5"/>
  <c r="L91" i="5"/>
  <c r="M91" i="5" s="1"/>
  <c r="A94" i="5"/>
  <c r="D94" i="5" s="1"/>
  <c r="O93" i="5" l="1"/>
  <c r="P93" i="5" s="1"/>
  <c r="I93" i="5"/>
  <c r="J93" i="5" s="1"/>
  <c r="F93" i="5"/>
  <c r="G92" i="5"/>
  <c r="L92" i="5"/>
  <c r="M92" i="5" s="1"/>
  <c r="A95" i="5"/>
  <c r="D95" i="5" s="1"/>
  <c r="O94" i="5" l="1"/>
  <c r="P94" i="5" s="1"/>
  <c r="I94" i="5"/>
  <c r="J94" i="5" s="1"/>
  <c r="F94" i="5"/>
  <c r="G93" i="5"/>
  <c r="L93" i="5"/>
  <c r="M93" i="5" s="1"/>
  <c r="A96" i="5"/>
  <c r="D96" i="5" s="1"/>
  <c r="O95" i="5" l="1"/>
  <c r="P95" i="5" s="1"/>
  <c r="I95" i="5"/>
  <c r="J95" i="5" s="1"/>
  <c r="F95" i="5"/>
  <c r="G94" i="5"/>
  <c r="L94" i="5"/>
  <c r="M94" i="5" s="1"/>
  <c r="A97" i="5"/>
  <c r="D97" i="5" s="1"/>
  <c r="O96" i="5" l="1"/>
  <c r="P96" i="5" s="1"/>
  <c r="I96" i="5"/>
  <c r="J96" i="5" s="1"/>
  <c r="F96" i="5"/>
  <c r="G95" i="5"/>
  <c r="L95" i="5"/>
  <c r="M95" i="5" s="1"/>
  <c r="A98" i="5"/>
  <c r="D98" i="5" s="1"/>
  <c r="O97" i="5" l="1"/>
  <c r="P97" i="5" s="1"/>
  <c r="I97" i="5"/>
  <c r="J97" i="5" s="1"/>
  <c r="F97" i="5"/>
  <c r="G96" i="5"/>
  <c r="L96" i="5"/>
  <c r="M96" i="5" s="1"/>
  <c r="A99" i="5"/>
  <c r="D99" i="5" s="1"/>
  <c r="O98" i="5" l="1"/>
  <c r="P98" i="5" s="1"/>
  <c r="I98" i="5"/>
  <c r="J98" i="5" s="1"/>
  <c r="F98" i="5"/>
  <c r="L97" i="5"/>
  <c r="M97" i="5" s="1"/>
  <c r="G97" i="5"/>
  <c r="A100" i="5"/>
  <c r="D100" i="5" s="1"/>
  <c r="O99" i="5" l="1"/>
  <c r="P99" i="5" s="1"/>
  <c r="I99" i="5"/>
  <c r="J99" i="5" s="1"/>
  <c r="F99" i="5"/>
  <c r="L98" i="5"/>
  <c r="M98" i="5" s="1"/>
  <c r="G98" i="5"/>
  <c r="A101" i="5"/>
  <c r="D101" i="5" s="1"/>
  <c r="O100" i="5" l="1"/>
  <c r="P100" i="5" s="1"/>
  <c r="I100" i="5"/>
  <c r="J100" i="5" s="1"/>
  <c r="F100" i="5"/>
  <c r="G99" i="5"/>
  <c r="L99" i="5"/>
  <c r="M99" i="5" s="1"/>
  <c r="A102" i="5"/>
  <c r="D102" i="5" s="1"/>
  <c r="O101" i="5" l="1"/>
  <c r="P101" i="5" s="1"/>
  <c r="I101" i="5"/>
  <c r="J101" i="5" s="1"/>
  <c r="F101" i="5"/>
  <c r="L100" i="5"/>
  <c r="M100" i="5" s="1"/>
  <c r="G100" i="5"/>
  <c r="A103" i="5"/>
  <c r="D103" i="5" s="1"/>
  <c r="O102" i="5" l="1"/>
  <c r="P102" i="5" s="1"/>
  <c r="I102" i="5"/>
  <c r="J102" i="5" s="1"/>
  <c r="F102" i="5"/>
  <c r="G101" i="5"/>
  <c r="L101" i="5"/>
  <c r="M101" i="5" s="1"/>
  <c r="A104" i="5"/>
  <c r="D104" i="5" s="1"/>
  <c r="O103" i="5" l="1"/>
  <c r="P103" i="5" s="1"/>
  <c r="I103" i="5"/>
  <c r="J103" i="5" s="1"/>
  <c r="F103" i="5"/>
  <c r="G102" i="5"/>
  <c r="L102" i="5"/>
  <c r="M102" i="5" s="1"/>
  <c r="A105" i="5"/>
  <c r="D105" i="5" s="1"/>
  <c r="O104" i="5" l="1"/>
  <c r="P104" i="5" s="1"/>
  <c r="F104" i="5"/>
  <c r="I104" i="5"/>
  <c r="J104" i="5" s="1"/>
  <c r="L103" i="5"/>
  <c r="M103" i="5" s="1"/>
  <c r="G103" i="5"/>
  <c r="A106" i="5"/>
  <c r="D106" i="5" s="1"/>
  <c r="O105" i="5" l="1"/>
  <c r="P105" i="5" s="1"/>
  <c r="I105" i="5"/>
  <c r="J105" i="5" s="1"/>
  <c r="F105" i="5"/>
  <c r="G104" i="5"/>
  <c r="L104" i="5"/>
  <c r="M104" i="5" s="1"/>
  <c r="A107" i="5"/>
  <c r="D107" i="5" s="1"/>
  <c r="O106" i="5" l="1"/>
  <c r="P106" i="5" s="1"/>
  <c r="I106" i="5"/>
  <c r="J106" i="5" s="1"/>
  <c r="F106" i="5"/>
  <c r="L105" i="5"/>
  <c r="M105" i="5" s="1"/>
  <c r="G105" i="5"/>
  <c r="A108" i="5"/>
  <c r="D108" i="5" s="1"/>
  <c r="O107" i="5" l="1"/>
  <c r="P107" i="5" s="1"/>
  <c r="I107" i="5"/>
  <c r="J107" i="5" s="1"/>
  <c r="F107" i="5"/>
  <c r="L106" i="5"/>
  <c r="M106" i="5" s="1"/>
  <c r="G106" i="5"/>
  <c r="A109" i="5"/>
  <c r="D109" i="5" s="1"/>
  <c r="O108" i="5" l="1"/>
  <c r="P108" i="5" s="1"/>
  <c r="I108" i="5"/>
  <c r="J108" i="5" s="1"/>
  <c r="F108" i="5"/>
  <c r="G107" i="5"/>
  <c r="L107" i="5"/>
  <c r="M107" i="5" s="1"/>
  <c r="A110" i="5"/>
  <c r="D110" i="5" s="1"/>
  <c r="O109" i="5" l="1"/>
  <c r="P109" i="5" s="1"/>
  <c r="I109" i="5"/>
  <c r="J109" i="5" s="1"/>
  <c r="F109" i="5"/>
  <c r="L108" i="5"/>
  <c r="M108" i="5" s="1"/>
  <c r="G108" i="5"/>
  <c r="A111" i="5"/>
  <c r="D111" i="5" s="1"/>
  <c r="O110" i="5" l="1"/>
  <c r="P110" i="5" s="1"/>
  <c r="I110" i="5"/>
  <c r="J110" i="5" s="1"/>
  <c r="F110" i="5"/>
  <c r="L109" i="5"/>
  <c r="M109" i="5" s="1"/>
  <c r="G109" i="5"/>
  <c r="A112" i="5"/>
  <c r="D112" i="5" s="1"/>
  <c r="O111" i="5" l="1"/>
  <c r="P111" i="5" s="1"/>
  <c r="I111" i="5"/>
  <c r="J111" i="5" s="1"/>
  <c r="F111" i="5"/>
  <c r="G110" i="5"/>
  <c r="L110" i="5"/>
  <c r="M110" i="5" s="1"/>
  <c r="A113" i="5"/>
  <c r="D113" i="5" s="1"/>
  <c r="O112" i="5" l="1"/>
  <c r="P112" i="5" s="1"/>
  <c r="I112" i="5"/>
  <c r="J112" i="5" s="1"/>
  <c r="F112" i="5"/>
  <c r="L111" i="5"/>
  <c r="M111" i="5" s="1"/>
  <c r="G111" i="5"/>
  <c r="A114" i="5"/>
  <c r="D114" i="5" s="1"/>
  <c r="O113" i="5" l="1"/>
  <c r="P113" i="5" s="1"/>
  <c r="I113" i="5"/>
  <c r="J113" i="5" s="1"/>
  <c r="F113" i="5"/>
  <c r="L112" i="5"/>
  <c r="M112" i="5" s="1"/>
  <c r="G112" i="5"/>
  <c r="A115" i="5"/>
  <c r="D115" i="5" s="1"/>
  <c r="O114" i="5" l="1"/>
  <c r="P114" i="5" s="1"/>
  <c r="I114" i="5"/>
  <c r="J114" i="5" s="1"/>
  <c r="F114" i="5"/>
  <c r="L113" i="5"/>
  <c r="M113" i="5" s="1"/>
  <c r="G113" i="5"/>
  <c r="A116" i="5"/>
  <c r="D116" i="5" s="1"/>
  <c r="O115" i="5" l="1"/>
  <c r="P115" i="5" s="1"/>
  <c r="F115" i="5"/>
  <c r="I115" i="5"/>
  <c r="J115" i="5" s="1"/>
  <c r="L114" i="5"/>
  <c r="M114" i="5" s="1"/>
  <c r="G114" i="5"/>
  <c r="A117" i="5"/>
  <c r="D117" i="5" s="1"/>
  <c r="O116" i="5" l="1"/>
  <c r="P116" i="5" s="1"/>
  <c r="I116" i="5"/>
  <c r="J116" i="5" s="1"/>
  <c r="F116" i="5"/>
  <c r="L115" i="5"/>
  <c r="M115" i="5" s="1"/>
  <c r="G115" i="5"/>
  <c r="A118" i="5"/>
  <c r="D118" i="5" s="1"/>
  <c r="O117" i="5" l="1"/>
  <c r="P117" i="5" s="1"/>
  <c r="I117" i="5"/>
  <c r="J117" i="5" s="1"/>
  <c r="F117" i="5"/>
  <c r="L116" i="5"/>
  <c r="M116" i="5" s="1"/>
  <c r="G116" i="5"/>
  <c r="A119" i="5"/>
  <c r="D119" i="5" s="1"/>
  <c r="O118" i="5" l="1"/>
  <c r="P118" i="5" s="1"/>
  <c r="I118" i="5"/>
  <c r="J118" i="5" s="1"/>
  <c r="F118" i="5"/>
  <c r="G117" i="5"/>
  <c r="L117" i="5"/>
  <c r="M117" i="5" s="1"/>
  <c r="A120" i="5"/>
  <c r="D120" i="5" s="1"/>
  <c r="O119" i="5" l="1"/>
  <c r="P119" i="5" s="1"/>
  <c r="F119" i="5"/>
  <c r="I119" i="5"/>
  <c r="J119" i="5" s="1"/>
  <c r="G118" i="5"/>
  <c r="L118" i="5"/>
  <c r="M118" i="5" s="1"/>
  <c r="A121" i="5"/>
  <c r="D121" i="5" s="1"/>
  <c r="O120" i="5" l="1"/>
  <c r="P120" i="5" s="1"/>
  <c r="I120" i="5"/>
  <c r="J120" i="5" s="1"/>
  <c r="F120" i="5"/>
  <c r="G119" i="5"/>
  <c r="L119" i="5"/>
  <c r="M119" i="5" s="1"/>
  <c r="A122" i="5"/>
  <c r="D122" i="5" s="1"/>
  <c r="O121" i="5" l="1"/>
  <c r="P121" i="5" s="1"/>
  <c r="I121" i="5"/>
  <c r="J121" i="5" s="1"/>
  <c r="F121" i="5"/>
  <c r="L120" i="5"/>
  <c r="M120" i="5" s="1"/>
  <c r="G120" i="5"/>
  <c r="A123" i="5"/>
  <c r="D123" i="5" s="1"/>
  <c r="O122" i="5" l="1"/>
  <c r="P122" i="5" s="1"/>
  <c r="I122" i="5"/>
  <c r="J122" i="5" s="1"/>
  <c r="F122" i="5"/>
  <c r="G121" i="5"/>
  <c r="L121" i="5"/>
  <c r="M121" i="5" s="1"/>
  <c r="A124" i="5"/>
  <c r="D124" i="5" s="1"/>
  <c r="O123" i="5" l="1"/>
  <c r="P123" i="5" s="1"/>
  <c r="I123" i="5"/>
  <c r="J123" i="5" s="1"/>
  <c r="F123" i="5"/>
  <c r="L122" i="5"/>
  <c r="M122" i="5" s="1"/>
  <c r="G122" i="5"/>
  <c r="A125" i="5"/>
  <c r="D125" i="5" s="1"/>
  <c r="O124" i="5" l="1"/>
  <c r="P124" i="5" s="1"/>
  <c r="I124" i="5"/>
  <c r="J124" i="5" s="1"/>
  <c r="F124" i="5"/>
  <c r="G123" i="5"/>
  <c r="L123" i="5"/>
  <c r="M123" i="5" s="1"/>
  <c r="A126" i="5"/>
  <c r="D126" i="5" s="1"/>
  <c r="O125" i="5" l="1"/>
  <c r="P125" i="5" s="1"/>
  <c r="I125" i="5"/>
  <c r="J125" i="5" s="1"/>
  <c r="F125" i="5"/>
  <c r="L124" i="5"/>
  <c r="M124" i="5" s="1"/>
  <c r="G124" i="5"/>
  <c r="A127" i="5"/>
  <c r="D127" i="5" s="1"/>
  <c r="O126" i="5" l="1"/>
  <c r="P126" i="5" s="1"/>
  <c r="I126" i="5"/>
  <c r="J126" i="5" s="1"/>
  <c r="F126" i="5"/>
  <c r="G125" i="5"/>
  <c r="L125" i="5"/>
  <c r="M125" i="5" s="1"/>
  <c r="A128" i="5"/>
  <c r="D128" i="5" s="1"/>
  <c r="O127" i="5" l="1"/>
  <c r="P127" i="5" s="1"/>
  <c r="I127" i="5"/>
  <c r="J127" i="5" s="1"/>
  <c r="F127" i="5"/>
  <c r="L126" i="5"/>
  <c r="M126" i="5" s="1"/>
  <c r="G126" i="5"/>
  <c r="A129" i="5"/>
  <c r="D129" i="5" s="1"/>
  <c r="O128" i="5" l="1"/>
  <c r="P128" i="5" s="1"/>
  <c r="I128" i="5"/>
  <c r="J128" i="5" s="1"/>
  <c r="F128" i="5"/>
  <c r="G127" i="5"/>
  <c r="L127" i="5"/>
  <c r="M127" i="5" s="1"/>
  <c r="A130" i="5"/>
  <c r="D130" i="5" s="1"/>
  <c r="O129" i="5" l="1"/>
  <c r="P129" i="5" s="1"/>
  <c r="I129" i="5"/>
  <c r="J129" i="5" s="1"/>
  <c r="F129" i="5"/>
  <c r="G128" i="5"/>
  <c r="L128" i="5"/>
  <c r="M128" i="5" s="1"/>
  <c r="A131" i="5"/>
  <c r="D131" i="5" s="1"/>
  <c r="O130" i="5" l="1"/>
  <c r="P130" i="5" s="1"/>
  <c r="F130" i="5"/>
  <c r="I130" i="5"/>
  <c r="J130" i="5" s="1"/>
  <c r="L129" i="5"/>
  <c r="M129" i="5" s="1"/>
  <c r="G129" i="5"/>
  <c r="A132" i="5"/>
  <c r="D132" i="5" s="1"/>
  <c r="O131" i="5" l="1"/>
  <c r="P131" i="5" s="1"/>
  <c r="I131" i="5"/>
  <c r="J131" i="5" s="1"/>
  <c r="F131" i="5"/>
  <c r="L130" i="5"/>
  <c r="M130" i="5" s="1"/>
  <c r="G130" i="5"/>
  <c r="A133" i="5"/>
  <c r="D133" i="5" s="1"/>
  <c r="O132" i="5" l="1"/>
  <c r="P132" i="5" s="1"/>
  <c r="I132" i="5"/>
  <c r="J132" i="5" s="1"/>
  <c r="F132" i="5"/>
  <c r="G131" i="5"/>
  <c r="L131" i="5"/>
  <c r="M131" i="5" s="1"/>
  <c r="A134" i="5"/>
  <c r="D134" i="5" s="1"/>
  <c r="O133" i="5" l="1"/>
  <c r="P133" i="5" s="1"/>
  <c r="I133" i="5"/>
  <c r="J133" i="5" s="1"/>
  <c r="F133" i="5"/>
  <c r="G132" i="5"/>
  <c r="L132" i="5"/>
  <c r="M132" i="5" s="1"/>
  <c r="A135" i="5"/>
  <c r="D135" i="5" s="1"/>
  <c r="O134" i="5" l="1"/>
  <c r="P134" i="5" s="1"/>
  <c r="I134" i="5"/>
  <c r="J134" i="5" s="1"/>
  <c r="F134" i="5"/>
  <c r="G133" i="5"/>
  <c r="L133" i="5"/>
  <c r="M133" i="5" s="1"/>
  <c r="A136" i="5"/>
  <c r="D136" i="5" s="1"/>
  <c r="O135" i="5" l="1"/>
  <c r="P135" i="5" s="1"/>
  <c r="I135" i="5"/>
  <c r="J135" i="5" s="1"/>
  <c r="F135" i="5"/>
  <c r="G134" i="5"/>
  <c r="L134" i="5"/>
  <c r="M134" i="5" s="1"/>
  <c r="A137" i="5"/>
  <c r="D137" i="5" s="1"/>
  <c r="O136" i="5" l="1"/>
  <c r="P136" i="5" s="1"/>
  <c r="I136" i="5"/>
  <c r="J136" i="5" s="1"/>
  <c r="F136" i="5"/>
  <c r="L135" i="5"/>
  <c r="M135" i="5" s="1"/>
  <c r="G135" i="5"/>
  <c r="A138" i="5"/>
  <c r="D138" i="5" s="1"/>
  <c r="O137" i="5" l="1"/>
  <c r="P137" i="5" s="1"/>
  <c r="I137" i="5"/>
  <c r="J137" i="5" s="1"/>
  <c r="F137" i="5"/>
  <c r="L136" i="5"/>
  <c r="M136" i="5" s="1"/>
  <c r="G136" i="5"/>
  <c r="A139" i="5"/>
  <c r="D139" i="5" s="1"/>
  <c r="O138" i="5" l="1"/>
  <c r="P138" i="5" s="1"/>
  <c r="I138" i="5"/>
  <c r="J138" i="5" s="1"/>
  <c r="F138" i="5"/>
  <c r="L137" i="5"/>
  <c r="M137" i="5" s="1"/>
  <c r="G137" i="5"/>
  <c r="A140" i="5"/>
  <c r="D140" i="5" s="1"/>
  <c r="O139" i="5" l="1"/>
  <c r="P139" i="5" s="1"/>
  <c r="I139" i="5"/>
  <c r="J139" i="5" s="1"/>
  <c r="F139" i="5"/>
  <c r="L138" i="5"/>
  <c r="M138" i="5" s="1"/>
  <c r="G138" i="5"/>
  <c r="A141" i="5"/>
  <c r="D141" i="5" s="1"/>
  <c r="O140" i="5" l="1"/>
  <c r="P140" i="5" s="1"/>
  <c r="I140" i="5"/>
  <c r="J140" i="5" s="1"/>
  <c r="F140" i="5"/>
  <c r="L139" i="5"/>
  <c r="M139" i="5" s="1"/>
  <c r="G139" i="5"/>
  <c r="A142" i="5"/>
  <c r="D142" i="5" s="1"/>
  <c r="O141" i="5" l="1"/>
  <c r="P141" i="5" s="1"/>
  <c r="I141" i="5"/>
  <c r="J141" i="5" s="1"/>
  <c r="F141" i="5"/>
  <c r="G140" i="5"/>
  <c r="L140" i="5"/>
  <c r="M140" i="5" s="1"/>
  <c r="A143" i="5"/>
  <c r="D143" i="5" s="1"/>
  <c r="O142" i="5" l="1"/>
  <c r="P142" i="5" s="1"/>
  <c r="I142" i="5"/>
  <c r="J142" i="5" s="1"/>
  <c r="F142" i="5"/>
  <c r="G141" i="5"/>
  <c r="L141" i="5"/>
  <c r="M141" i="5" s="1"/>
  <c r="A144" i="5"/>
  <c r="D144" i="5" s="1"/>
  <c r="O143" i="5" l="1"/>
  <c r="P143" i="5" s="1"/>
  <c r="I143" i="5"/>
  <c r="J143" i="5" s="1"/>
  <c r="F143" i="5"/>
  <c r="G142" i="5"/>
  <c r="L142" i="5"/>
  <c r="M142" i="5" s="1"/>
  <c r="A145" i="5"/>
  <c r="D145" i="5" s="1"/>
  <c r="O144" i="5" l="1"/>
  <c r="P144" i="5" s="1"/>
  <c r="I144" i="5"/>
  <c r="J144" i="5" s="1"/>
  <c r="F144" i="5"/>
  <c r="G143" i="5"/>
  <c r="L143" i="5"/>
  <c r="M143" i="5" s="1"/>
  <c r="A146" i="5"/>
  <c r="D146" i="5" s="1"/>
  <c r="O145" i="5" l="1"/>
  <c r="P145" i="5" s="1"/>
  <c r="I145" i="5"/>
  <c r="J145" i="5" s="1"/>
  <c r="F145" i="5"/>
  <c r="G144" i="5"/>
  <c r="L144" i="5"/>
  <c r="M144" i="5" s="1"/>
  <c r="A147" i="5"/>
  <c r="D147" i="5" s="1"/>
  <c r="O146" i="5" l="1"/>
  <c r="P146" i="5" s="1"/>
  <c r="I146" i="5"/>
  <c r="J146" i="5" s="1"/>
  <c r="F146" i="5"/>
  <c r="L145" i="5"/>
  <c r="M145" i="5" s="1"/>
  <c r="G145" i="5"/>
  <c r="A148" i="5"/>
  <c r="D148" i="5" s="1"/>
  <c r="O147" i="5" l="1"/>
  <c r="P147" i="5" s="1"/>
  <c r="I147" i="5"/>
  <c r="J147" i="5" s="1"/>
  <c r="F147" i="5"/>
  <c r="G146" i="5"/>
  <c r="L146" i="5"/>
  <c r="M146" i="5" s="1"/>
  <c r="A149" i="5"/>
  <c r="D149" i="5" s="1"/>
  <c r="O148" i="5" l="1"/>
  <c r="P148" i="5" s="1"/>
  <c r="I148" i="5"/>
  <c r="J148" i="5" s="1"/>
  <c r="F148" i="5"/>
  <c r="G147" i="5"/>
  <c r="L147" i="5"/>
  <c r="M147" i="5" s="1"/>
  <c r="A150" i="5"/>
  <c r="D150" i="5" s="1"/>
  <c r="O149" i="5" l="1"/>
  <c r="P149" i="5" s="1"/>
  <c r="I149" i="5"/>
  <c r="J149" i="5" s="1"/>
  <c r="F149" i="5"/>
  <c r="G148" i="5"/>
  <c r="L148" i="5"/>
  <c r="M148" i="5" s="1"/>
  <c r="A151" i="5"/>
  <c r="D151" i="5" s="1"/>
  <c r="O150" i="5" l="1"/>
  <c r="P150" i="5" s="1"/>
  <c r="I150" i="5"/>
  <c r="J150" i="5" s="1"/>
  <c r="F150" i="5"/>
  <c r="G149" i="5"/>
  <c r="L149" i="5"/>
  <c r="M149" i="5" s="1"/>
  <c r="A152" i="5"/>
  <c r="D152" i="5" s="1"/>
  <c r="O151" i="5" l="1"/>
  <c r="P151" i="5" s="1"/>
  <c r="F151" i="5"/>
  <c r="I151" i="5"/>
  <c r="J151" i="5" s="1"/>
  <c r="L150" i="5"/>
  <c r="M150" i="5" s="1"/>
  <c r="G150" i="5"/>
  <c r="A153" i="5"/>
  <c r="D153" i="5" s="1"/>
  <c r="O152" i="5" l="1"/>
  <c r="P152" i="5" s="1"/>
  <c r="I152" i="5"/>
  <c r="J152" i="5" s="1"/>
  <c r="F152" i="5"/>
  <c r="G151" i="5"/>
  <c r="L151" i="5"/>
  <c r="M151" i="5" s="1"/>
  <c r="A154" i="5"/>
  <c r="D154" i="5" s="1"/>
  <c r="O153" i="5" l="1"/>
  <c r="P153" i="5" s="1"/>
  <c r="I153" i="5"/>
  <c r="J153" i="5" s="1"/>
  <c r="F153" i="5"/>
  <c r="G152" i="5"/>
  <c r="L152" i="5"/>
  <c r="M152" i="5" s="1"/>
  <c r="A155" i="5"/>
  <c r="D155" i="5" s="1"/>
  <c r="O154" i="5" l="1"/>
  <c r="P154" i="5" s="1"/>
  <c r="I154" i="5"/>
  <c r="J154" i="5" s="1"/>
  <c r="F154" i="5"/>
  <c r="L153" i="5"/>
  <c r="M153" i="5" s="1"/>
  <c r="G153" i="5"/>
  <c r="A156" i="5"/>
  <c r="D156" i="5" s="1"/>
  <c r="O155" i="5" l="1"/>
  <c r="P155" i="5" s="1"/>
  <c r="I155" i="5"/>
  <c r="J155" i="5" s="1"/>
  <c r="F155" i="5"/>
  <c r="L154" i="5"/>
  <c r="M154" i="5" s="1"/>
  <c r="G154" i="5"/>
  <c r="A157" i="5"/>
  <c r="D157" i="5" s="1"/>
  <c r="O156" i="5" l="1"/>
  <c r="P156" i="5" s="1"/>
  <c r="F156" i="5"/>
  <c r="I156" i="5"/>
  <c r="J156" i="5" s="1"/>
  <c r="G155" i="5"/>
  <c r="L155" i="5"/>
  <c r="M155" i="5" s="1"/>
  <c r="A158" i="5"/>
  <c r="D158" i="5" s="1"/>
  <c r="O157" i="5" l="1"/>
  <c r="P157" i="5" s="1"/>
  <c r="I157" i="5"/>
  <c r="J157" i="5" s="1"/>
  <c r="F157" i="5"/>
  <c r="L156" i="5"/>
  <c r="M156" i="5" s="1"/>
  <c r="G156" i="5"/>
  <c r="A159" i="5"/>
  <c r="D159" i="5" s="1"/>
  <c r="O158" i="5" l="1"/>
  <c r="P158" i="5" s="1"/>
  <c r="I158" i="5"/>
  <c r="J158" i="5" s="1"/>
  <c r="F158" i="5"/>
  <c r="G157" i="5"/>
  <c r="L157" i="5"/>
  <c r="M157" i="5" s="1"/>
  <c r="A160" i="5"/>
  <c r="D160" i="5" s="1"/>
  <c r="O159" i="5" l="1"/>
  <c r="P159" i="5" s="1"/>
  <c r="I159" i="5"/>
  <c r="J159" i="5" s="1"/>
  <c r="F159" i="5"/>
  <c r="L158" i="5"/>
  <c r="M158" i="5" s="1"/>
  <c r="G158" i="5"/>
  <c r="A161" i="5"/>
  <c r="D161" i="5" s="1"/>
  <c r="O160" i="5" l="1"/>
  <c r="P160" i="5" s="1"/>
  <c r="I160" i="5"/>
  <c r="J160" i="5" s="1"/>
  <c r="F160" i="5"/>
  <c r="G159" i="5"/>
  <c r="L159" i="5"/>
  <c r="M159" i="5" s="1"/>
  <c r="A162" i="5"/>
  <c r="D162" i="5" s="1"/>
  <c r="O161" i="5" l="1"/>
  <c r="P161" i="5" s="1"/>
  <c r="I161" i="5"/>
  <c r="J161" i="5" s="1"/>
  <c r="F161" i="5"/>
  <c r="G160" i="5"/>
  <c r="L160" i="5"/>
  <c r="M160" i="5" s="1"/>
  <c r="A163" i="5"/>
  <c r="D163" i="5" s="1"/>
  <c r="O162" i="5" l="1"/>
  <c r="P162" i="5" s="1"/>
  <c r="I162" i="5"/>
  <c r="J162" i="5" s="1"/>
  <c r="F162" i="5"/>
  <c r="G161" i="5"/>
  <c r="L161" i="5"/>
  <c r="M161" i="5" s="1"/>
  <c r="A164" i="5"/>
  <c r="D164" i="5" s="1"/>
  <c r="O163" i="5" l="1"/>
  <c r="P163" i="5" s="1"/>
  <c r="I163" i="5"/>
  <c r="J163" i="5" s="1"/>
  <c r="F163" i="5"/>
  <c r="L162" i="5"/>
  <c r="M162" i="5" s="1"/>
  <c r="G162" i="5"/>
  <c r="A165" i="5"/>
  <c r="D165" i="5" s="1"/>
  <c r="O164" i="5" l="1"/>
  <c r="P164" i="5" s="1"/>
  <c r="I164" i="5"/>
  <c r="J164" i="5" s="1"/>
  <c r="F164" i="5"/>
  <c r="G163" i="5"/>
  <c r="L163" i="5"/>
  <c r="M163" i="5" s="1"/>
  <c r="A166" i="5"/>
  <c r="D166" i="5" s="1"/>
  <c r="O165" i="5" l="1"/>
  <c r="P165" i="5" s="1"/>
  <c r="I165" i="5"/>
  <c r="J165" i="5" s="1"/>
  <c r="F165" i="5"/>
  <c r="L164" i="5"/>
  <c r="M164" i="5" s="1"/>
  <c r="G164" i="5"/>
  <c r="A167" i="5"/>
  <c r="D167" i="5" s="1"/>
  <c r="O166" i="5" l="1"/>
  <c r="P166" i="5" s="1"/>
  <c r="F166" i="5"/>
  <c r="I166" i="5"/>
  <c r="J166" i="5" s="1"/>
  <c r="G165" i="5"/>
  <c r="L165" i="5"/>
  <c r="M165" i="5" s="1"/>
  <c r="A168" i="5"/>
  <c r="D168" i="5" s="1"/>
  <c r="O167" i="5" l="1"/>
  <c r="P167" i="5" s="1"/>
  <c r="F167" i="5"/>
  <c r="I167" i="5"/>
  <c r="J167" i="5" s="1"/>
  <c r="L166" i="5"/>
  <c r="M166" i="5" s="1"/>
  <c r="G166" i="5"/>
  <c r="A169" i="5"/>
  <c r="D169" i="5" s="1"/>
  <c r="O168" i="5" l="1"/>
  <c r="P168" i="5" s="1"/>
  <c r="I168" i="5"/>
  <c r="J168" i="5" s="1"/>
  <c r="F168" i="5"/>
  <c r="L167" i="5"/>
  <c r="M167" i="5" s="1"/>
  <c r="G167" i="5"/>
  <c r="A170" i="5"/>
  <c r="D170" i="5" s="1"/>
  <c r="O169" i="5" l="1"/>
  <c r="P169" i="5" s="1"/>
  <c r="I169" i="5"/>
  <c r="J169" i="5" s="1"/>
  <c r="F169" i="5"/>
  <c r="G168" i="5"/>
  <c r="L168" i="5"/>
  <c r="M168" i="5" s="1"/>
  <c r="A171" i="5"/>
  <c r="D171" i="5" s="1"/>
  <c r="O170" i="5" l="1"/>
  <c r="P170" i="5" s="1"/>
  <c r="I170" i="5"/>
  <c r="J170" i="5" s="1"/>
  <c r="F170" i="5"/>
  <c r="G169" i="5"/>
  <c r="L169" i="5"/>
  <c r="M169" i="5" s="1"/>
  <c r="A172" i="5"/>
  <c r="D172" i="5" s="1"/>
  <c r="O171" i="5" l="1"/>
  <c r="P171" i="5" s="1"/>
  <c r="I171" i="5"/>
  <c r="J171" i="5" s="1"/>
  <c r="F171" i="5"/>
  <c r="L170" i="5"/>
  <c r="M170" i="5" s="1"/>
  <c r="G170" i="5"/>
  <c r="A173" i="5"/>
  <c r="D173" i="5" s="1"/>
  <c r="O172" i="5" l="1"/>
  <c r="P172" i="5" s="1"/>
  <c r="I172" i="5"/>
  <c r="J172" i="5" s="1"/>
  <c r="F172" i="5"/>
  <c r="L171" i="5"/>
  <c r="M171" i="5" s="1"/>
  <c r="G171" i="5"/>
  <c r="A174" i="5"/>
  <c r="D174" i="5" s="1"/>
  <c r="O173" i="5" l="1"/>
  <c r="P173" i="5" s="1"/>
  <c r="I173" i="5"/>
  <c r="J173" i="5" s="1"/>
  <c r="F173" i="5"/>
  <c r="L172" i="5"/>
  <c r="M172" i="5" s="1"/>
  <c r="G172" i="5"/>
  <c r="A175" i="5"/>
  <c r="D175" i="5" s="1"/>
  <c r="O174" i="5" l="1"/>
  <c r="P174" i="5" s="1"/>
  <c r="I174" i="5"/>
  <c r="J174" i="5" s="1"/>
  <c r="F174" i="5"/>
  <c r="L173" i="5"/>
  <c r="M173" i="5" s="1"/>
  <c r="G173" i="5"/>
  <c r="A176" i="5"/>
  <c r="D176" i="5" s="1"/>
  <c r="O175" i="5" l="1"/>
  <c r="P175" i="5" s="1"/>
  <c r="F175" i="5"/>
  <c r="I175" i="5"/>
  <c r="J175" i="5" s="1"/>
  <c r="L174" i="5"/>
  <c r="M174" i="5" s="1"/>
  <c r="G174" i="5"/>
  <c r="A177" i="5"/>
  <c r="D177" i="5" s="1"/>
  <c r="O176" i="5" l="1"/>
  <c r="P176" i="5" s="1"/>
  <c r="F176" i="5"/>
  <c r="I176" i="5"/>
  <c r="J176" i="5" s="1"/>
  <c r="L175" i="5"/>
  <c r="M175" i="5" s="1"/>
  <c r="G175" i="5"/>
  <c r="A178" i="5"/>
  <c r="D178" i="5" s="1"/>
  <c r="O177" i="5" l="1"/>
  <c r="P177" i="5" s="1"/>
  <c r="I177" i="5"/>
  <c r="J177" i="5" s="1"/>
  <c r="F177" i="5"/>
  <c r="G176" i="5"/>
  <c r="L176" i="5"/>
  <c r="M176" i="5" s="1"/>
  <c r="A179" i="5"/>
  <c r="D179" i="5" s="1"/>
  <c r="O178" i="5" l="1"/>
  <c r="P178" i="5" s="1"/>
  <c r="I178" i="5"/>
  <c r="J178" i="5" s="1"/>
  <c r="F178" i="5"/>
  <c r="G177" i="5"/>
  <c r="L177" i="5"/>
  <c r="M177" i="5" s="1"/>
  <c r="A180" i="5"/>
  <c r="D180" i="5" s="1"/>
  <c r="O179" i="5" l="1"/>
  <c r="P179" i="5" s="1"/>
  <c r="F179" i="5"/>
  <c r="I179" i="5"/>
  <c r="J179" i="5" s="1"/>
  <c r="L178" i="5"/>
  <c r="M178" i="5" s="1"/>
  <c r="G178" i="5"/>
  <c r="A181" i="5"/>
  <c r="D181" i="5" s="1"/>
  <c r="O180" i="5" l="1"/>
  <c r="P180" i="5" s="1"/>
  <c r="I180" i="5"/>
  <c r="J180" i="5" s="1"/>
  <c r="F180" i="5"/>
  <c r="G179" i="5"/>
  <c r="L179" i="5"/>
  <c r="M179" i="5" s="1"/>
  <c r="A182" i="5"/>
  <c r="D182" i="5" s="1"/>
  <c r="O181" i="5" l="1"/>
  <c r="P181" i="5" s="1"/>
  <c r="I181" i="5"/>
  <c r="J181" i="5" s="1"/>
  <c r="F181" i="5"/>
  <c r="L180" i="5"/>
  <c r="M180" i="5" s="1"/>
  <c r="G180" i="5"/>
  <c r="A183" i="5"/>
  <c r="D183" i="5" s="1"/>
  <c r="O182" i="5" l="1"/>
  <c r="P182" i="5" s="1"/>
  <c r="I182" i="5"/>
  <c r="J182" i="5" s="1"/>
  <c r="F182" i="5"/>
  <c r="G181" i="5"/>
  <c r="L181" i="5"/>
  <c r="M181" i="5" s="1"/>
  <c r="A184" i="5"/>
  <c r="D184" i="5" s="1"/>
  <c r="O183" i="5" l="1"/>
  <c r="P183" i="5" s="1"/>
  <c r="F183" i="5"/>
  <c r="I183" i="5"/>
  <c r="J183" i="5" s="1"/>
  <c r="G182" i="5"/>
  <c r="L182" i="5"/>
  <c r="M182" i="5" s="1"/>
  <c r="A185" i="5"/>
  <c r="D185" i="5" s="1"/>
  <c r="O184" i="5" l="1"/>
  <c r="P184" i="5" s="1"/>
  <c r="I184" i="5"/>
  <c r="J184" i="5" s="1"/>
  <c r="F184" i="5"/>
  <c r="L183" i="5"/>
  <c r="M183" i="5" s="1"/>
  <c r="G183" i="5"/>
  <c r="A186" i="5"/>
  <c r="D186" i="5" s="1"/>
  <c r="O185" i="5" l="1"/>
  <c r="P185" i="5" s="1"/>
  <c r="I185" i="5"/>
  <c r="J185" i="5" s="1"/>
  <c r="F185" i="5"/>
  <c r="G184" i="5"/>
  <c r="L184" i="5"/>
  <c r="M184" i="5" s="1"/>
  <c r="A187" i="5"/>
  <c r="D187" i="5" s="1"/>
  <c r="O186" i="5" l="1"/>
  <c r="P186" i="5" s="1"/>
  <c r="I186" i="5"/>
  <c r="J186" i="5" s="1"/>
  <c r="F186" i="5"/>
  <c r="G185" i="5"/>
  <c r="L185" i="5"/>
  <c r="M185" i="5" s="1"/>
  <c r="A188" i="5"/>
  <c r="D188" i="5" s="1"/>
  <c r="O187" i="5" l="1"/>
  <c r="P187" i="5" s="1"/>
  <c r="I187" i="5"/>
  <c r="J187" i="5" s="1"/>
  <c r="F187" i="5"/>
  <c r="G186" i="5"/>
  <c r="L186" i="5"/>
  <c r="M186" i="5" s="1"/>
  <c r="A189" i="5"/>
  <c r="D189" i="5" s="1"/>
  <c r="O188" i="5" l="1"/>
  <c r="P188" i="5" s="1"/>
  <c r="I188" i="5"/>
  <c r="J188" i="5" s="1"/>
  <c r="F188" i="5"/>
  <c r="G187" i="5"/>
  <c r="L187" i="5"/>
  <c r="M187" i="5" s="1"/>
  <c r="A190" i="5"/>
  <c r="D190" i="5" s="1"/>
  <c r="O189" i="5" l="1"/>
  <c r="P189" i="5" s="1"/>
  <c r="I189" i="5"/>
  <c r="J189" i="5" s="1"/>
  <c r="F189" i="5"/>
  <c r="G188" i="5"/>
  <c r="L188" i="5"/>
  <c r="M188" i="5" s="1"/>
  <c r="A191" i="5"/>
  <c r="D191" i="5" s="1"/>
  <c r="O190" i="5" l="1"/>
  <c r="P190" i="5" s="1"/>
  <c r="I190" i="5"/>
  <c r="J190" i="5" s="1"/>
  <c r="F190" i="5"/>
  <c r="G189" i="5"/>
  <c r="L189" i="5"/>
  <c r="M189" i="5" s="1"/>
  <c r="A192" i="5"/>
  <c r="D192" i="5" s="1"/>
  <c r="O191" i="5" l="1"/>
  <c r="P191" i="5" s="1"/>
  <c r="I191" i="5"/>
  <c r="J191" i="5" s="1"/>
  <c r="F191" i="5"/>
  <c r="L190" i="5"/>
  <c r="M190" i="5" s="1"/>
  <c r="G190" i="5"/>
  <c r="A193" i="5"/>
  <c r="D193" i="5" s="1"/>
  <c r="O192" i="5" l="1"/>
  <c r="P192" i="5" s="1"/>
  <c r="F192" i="5"/>
  <c r="I192" i="5"/>
  <c r="J192" i="5" s="1"/>
  <c r="G191" i="5"/>
  <c r="L191" i="5"/>
  <c r="M191" i="5" s="1"/>
  <c r="A194" i="5"/>
  <c r="D194" i="5" s="1"/>
  <c r="O193" i="5" l="1"/>
  <c r="P193" i="5" s="1"/>
  <c r="I193" i="5"/>
  <c r="J193" i="5" s="1"/>
  <c r="F193" i="5"/>
  <c r="G192" i="5"/>
  <c r="L192" i="5"/>
  <c r="M192" i="5" s="1"/>
  <c r="A195" i="5"/>
  <c r="D195" i="5" s="1"/>
  <c r="O194" i="5" l="1"/>
  <c r="P194" i="5" s="1"/>
  <c r="F194" i="5"/>
  <c r="I194" i="5"/>
  <c r="J194" i="5" s="1"/>
  <c r="L193" i="5"/>
  <c r="M193" i="5" s="1"/>
  <c r="G193" i="5"/>
  <c r="A196" i="5"/>
  <c r="D196" i="5" s="1"/>
  <c r="O195" i="5" l="1"/>
  <c r="P195" i="5" s="1"/>
  <c r="I195" i="5"/>
  <c r="J195" i="5" s="1"/>
  <c r="F195" i="5"/>
  <c r="G194" i="5"/>
  <c r="L194" i="5"/>
  <c r="M194" i="5" s="1"/>
  <c r="A197" i="5"/>
  <c r="D197" i="5" s="1"/>
  <c r="O196" i="5" l="1"/>
  <c r="P196" i="5" s="1"/>
  <c r="I196" i="5"/>
  <c r="J196" i="5" s="1"/>
  <c r="F196" i="5"/>
  <c r="G195" i="5"/>
  <c r="L195" i="5"/>
  <c r="M195" i="5" s="1"/>
  <c r="A198" i="5"/>
  <c r="D198" i="5" s="1"/>
  <c r="O197" i="5" l="1"/>
  <c r="P197" i="5" s="1"/>
  <c r="I197" i="5"/>
  <c r="J197" i="5" s="1"/>
  <c r="F197" i="5"/>
  <c r="L196" i="5"/>
  <c r="M196" i="5" s="1"/>
  <c r="G196" i="5"/>
  <c r="A199" i="5"/>
  <c r="D199" i="5" s="1"/>
  <c r="O198" i="5" l="1"/>
  <c r="P198" i="5" s="1"/>
  <c r="I198" i="5"/>
  <c r="J198" i="5" s="1"/>
  <c r="F198" i="5"/>
  <c r="L197" i="5"/>
  <c r="M197" i="5" s="1"/>
  <c r="G197" i="5"/>
  <c r="A200" i="5"/>
  <c r="D200" i="5" s="1"/>
  <c r="O199" i="5" l="1"/>
  <c r="P199" i="5" s="1"/>
  <c r="F199" i="5"/>
  <c r="I199" i="5"/>
  <c r="J199" i="5" s="1"/>
  <c r="G198" i="5"/>
  <c r="L198" i="5"/>
  <c r="M198" i="5" s="1"/>
  <c r="A201" i="5"/>
  <c r="D201" i="5" s="1"/>
  <c r="O200" i="5" l="1"/>
  <c r="P200" i="5" s="1"/>
  <c r="I200" i="5"/>
  <c r="J200" i="5" s="1"/>
  <c r="F200" i="5"/>
  <c r="L199" i="5"/>
  <c r="M199" i="5" s="1"/>
  <c r="G199" i="5"/>
  <c r="A202" i="5"/>
  <c r="D202" i="5" s="1"/>
  <c r="O201" i="5" l="1"/>
  <c r="P201" i="5" s="1"/>
  <c r="I201" i="5"/>
  <c r="J201" i="5" s="1"/>
  <c r="F201" i="5"/>
  <c r="G200" i="5"/>
  <c r="L200" i="5"/>
  <c r="M200" i="5" s="1"/>
  <c r="A203" i="5"/>
  <c r="D203" i="5" s="1"/>
  <c r="O202" i="5" l="1"/>
  <c r="P202" i="5" s="1"/>
  <c r="I202" i="5"/>
  <c r="J202" i="5" s="1"/>
  <c r="F202" i="5"/>
  <c r="G201" i="5"/>
  <c r="L201" i="5"/>
  <c r="M201" i="5" s="1"/>
  <c r="A204" i="5"/>
  <c r="D204" i="5" s="1"/>
  <c r="O203" i="5" l="1"/>
  <c r="P203" i="5" s="1"/>
  <c r="I203" i="5"/>
  <c r="J203" i="5" s="1"/>
  <c r="F203" i="5"/>
  <c r="G202" i="5"/>
  <c r="L202" i="5"/>
  <c r="M202" i="5" s="1"/>
  <c r="A205" i="5"/>
  <c r="D205" i="5" s="1"/>
  <c r="O204" i="5" l="1"/>
  <c r="P204" i="5" s="1"/>
  <c r="I204" i="5"/>
  <c r="J204" i="5" s="1"/>
  <c r="F204" i="5"/>
  <c r="G203" i="5"/>
  <c r="L203" i="5"/>
  <c r="M203" i="5" s="1"/>
  <c r="A206" i="5"/>
  <c r="D206" i="5" s="1"/>
  <c r="O205" i="5" l="1"/>
  <c r="P205" i="5" s="1"/>
  <c r="I205" i="5"/>
  <c r="J205" i="5" s="1"/>
  <c r="F205" i="5"/>
  <c r="L204" i="5"/>
  <c r="M204" i="5" s="1"/>
  <c r="G204" i="5"/>
  <c r="A207" i="5"/>
  <c r="D207" i="5" s="1"/>
  <c r="O206" i="5" l="1"/>
  <c r="P206" i="5" s="1"/>
  <c r="I206" i="5"/>
  <c r="J206" i="5" s="1"/>
  <c r="F206" i="5"/>
  <c r="L205" i="5"/>
  <c r="M205" i="5" s="1"/>
  <c r="G205" i="5"/>
  <c r="A208" i="5"/>
  <c r="D208" i="5" s="1"/>
  <c r="O207" i="5" l="1"/>
  <c r="P207" i="5" s="1"/>
  <c r="I207" i="5"/>
  <c r="J207" i="5" s="1"/>
  <c r="F207" i="5"/>
  <c r="G206" i="5"/>
  <c r="L206" i="5"/>
  <c r="M206" i="5" s="1"/>
  <c r="A209" i="5"/>
  <c r="D209" i="5" s="1"/>
  <c r="O208" i="5" l="1"/>
  <c r="P208" i="5" s="1"/>
  <c r="I208" i="5"/>
  <c r="J208" i="5" s="1"/>
  <c r="F208" i="5"/>
  <c r="G207" i="5"/>
  <c r="L207" i="5"/>
  <c r="M207" i="5" s="1"/>
  <c r="A210" i="5"/>
  <c r="D210" i="5" s="1"/>
  <c r="O209" i="5" l="1"/>
  <c r="P209" i="5" s="1"/>
  <c r="I209" i="5"/>
  <c r="J209" i="5" s="1"/>
  <c r="F209" i="5"/>
  <c r="G208" i="5"/>
  <c r="L208" i="5"/>
  <c r="M208" i="5" s="1"/>
  <c r="A211" i="5"/>
  <c r="D211" i="5" s="1"/>
  <c r="O210" i="5" l="1"/>
  <c r="P210" i="5" s="1"/>
  <c r="I210" i="5"/>
  <c r="J210" i="5" s="1"/>
  <c r="F210" i="5"/>
  <c r="L209" i="5"/>
  <c r="M209" i="5" s="1"/>
  <c r="G209" i="5"/>
  <c r="A212" i="5"/>
  <c r="D212" i="5" s="1"/>
  <c r="O211" i="5" l="1"/>
  <c r="P211" i="5" s="1"/>
  <c r="I211" i="5"/>
  <c r="J211" i="5" s="1"/>
  <c r="F211" i="5"/>
  <c r="L210" i="5"/>
  <c r="M210" i="5" s="1"/>
  <c r="G210" i="5"/>
  <c r="A213" i="5"/>
  <c r="D213" i="5" s="1"/>
  <c r="O212" i="5" l="1"/>
  <c r="P212" i="5" s="1"/>
  <c r="I212" i="5"/>
  <c r="J212" i="5" s="1"/>
  <c r="F212" i="5"/>
  <c r="G211" i="5"/>
  <c r="L211" i="5"/>
  <c r="M211" i="5" s="1"/>
  <c r="A214" i="5"/>
  <c r="D214" i="5" s="1"/>
  <c r="O213" i="5" l="1"/>
  <c r="P213" i="5" s="1"/>
  <c r="I213" i="5"/>
  <c r="J213" i="5" s="1"/>
  <c r="F213" i="5"/>
  <c r="G212" i="5"/>
  <c r="L212" i="5"/>
  <c r="M212" i="5" s="1"/>
  <c r="A215" i="5"/>
  <c r="D215" i="5" s="1"/>
  <c r="O214" i="5" l="1"/>
  <c r="P214" i="5" s="1"/>
  <c r="I214" i="5"/>
  <c r="J214" i="5" s="1"/>
  <c r="F214" i="5"/>
  <c r="L213" i="5"/>
  <c r="M213" i="5" s="1"/>
  <c r="G213" i="5"/>
  <c r="A216" i="5"/>
  <c r="D216" i="5" s="1"/>
  <c r="O215" i="5" l="1"/>
  <c r="P215" i="5" s="1"/>
  <c r="F215" i="5"/>
  <c r="I215" i="5"/>
  <c r="J215" i="5" s="1"/>
  <c r="L214" i="5"/>
  <c r="M214" i="5" s="1"/>
  <c r="G214" i="5"/>
  <c r="A217" i="5"/>
  <c r="D217" i="5" s="1"/>
  <c r="O216" i="5" l="1"/>
  <c r="P216" i="5" s="1"/>
  <c r="I216" i="5"/>
  <c r="J216" i="5" s="1"/>
  <c r="F216" i="5"/>
  <c r="L215" i="5"/>
  <c r="M215" i="5" s="1"/>
  <c r="G215" i="5"/>
  <c r="A218" i="5"/>
  <c r="D218" i="5" s="1"/>
  <c r="O217" i="5" l="1"/>
  <c r="P217" i="5" s="1"/>
  <c r="I217" i="5"/>
  <c r="J217" i="5" s="1"/>
  <c r="F217" i="5"/>
  <c r="L216" i="5"/>
  <c r="M216" i="5" s="1"/>
  <c r="G216" i="5"/>
  <c r="A219" i="5"/>
  <c r="D219" i="5" s="1"/>
  <c r="O218" i="5" l="1"/>
  <c r="P218" i="5" s="1"/>
  <c r="I218" i="5"/>
  <c r="J218" i="5" s="1"/>
  <c r="F218" i="5"/>
  <c r="G217" i="5"/>
  <c r="L217" i="5"/>
  <c r="M217" i="5" s="1"/>
  <c r="A220" i="5"/>
  <c r="D220" i="5" s="1"/>
  <c r="O219" i="5" l="1"/>
  <c r="P219" i="5" s="1"/>
  <c r="I219" i="5"/>
  <c r="J219" i="5" s="1"/>
  <c r="F219" i="5"/>
  <c r="G218" i="5"/>
  <c r="L218" i="5"/>
  <c r="M218" i="5" s="1"/>
  <c r="A221" i="5"/>
  <c r="D221" i="5" s="1"/>
  <c r="O220" i="5" l="1"/>
  <c r="P220" i="5" s="1"/>
  <c r="I220" i="5"/>
  <c r="J220" i="5" s="1"/>
  <c r="F220" i="5"/>
  <c r="G219" i="5"/>
  <c r="L219" i="5"/>
  <c r="M219" i="5" s="1"/>
  <c r="A222" i="5"/>
  <c r="D222" i="5" s="1"/>
  <c r="O221" i="5" l="1"/>
  <c r="P221" i="5" s="1"/>
  <c r="I221" i="5"/>
  <c r="J221" i="5" s="1"/>
  <c r="F221" i="5"/>
  <c r="G220" i="5"/>
  <c r="L220" i="5"/>
  <c r="M220" i="5" s="1"/>
  <c r="A223" i="5"/>
  <c r="D223" i="5" s="1"/>
  <c r="O222" i="5" l="1"/>
  <c r="P222" i="5" s="1"/>
  <c r="I222" i="5"/>
  <c r="J222" i="5" s="1"/>
  <c r="F222" i="5"/>
  <c r="L221" i="5"/>
  <c r="M221" i="5" s="1"/>
  <c r="G221" i="5"/>
  <c r="A224" i="5"/>
  <c r="D224" i="5" s="1"/>
  <c r="O223" i="5" l="1"/>
  <c r="P223" i="5" s="1"/>
  <c r="I223" i="5"/>
  <c r="J223" i="5" s="1"/>
  <c r="F223" i="5"/>
  <c r="G222" i="5"/>
  <c r="L222" i="5"/>
  <c r="M222" i="5" s="1"/>
  <c r="A225" i="5"/>
  <c r="D225" i="5" s="1"/>
  <c r="O224" i="5" l="1"/>
  <c r="P224" i="5" s="1"/>
  <c r="I224" i="5"/>
  <c r="J224" i="5" s="1"/>
  <c r="F224" i="5"/>
  <c r="L223" i="5"/>
  <c r="M223" i="5" s="1"/>
  <c r="G223" i="5"/>
  <c r="A226" i="5"/>
  <c r="D226" i="5" s="1"/>
  <c r="O225" i="5" l="1"/>
  <c r="P225" i="5" s="1"/>
  <c r="I225" i="5"/>
  <c r="J225" i="5" s="1"/>
  <c r="F225" i="5"/>
  <c r="G224" i="5"/>
  <c r="L224" i="5"/>
  <c r="M224" i="5" s="1"/>
  <c r="A227" i="5"/>
  <c r="D227" i="5" s="1"/>
  <c r="O226" i="5" l="1"/>
  <c r="P226" i="5" s="1"/>
  <c r="I226" i="5"/>
  <c r="J226" i="5" s="1"/>
  <c r="F226" i="5"/>
  <c r="G225" i="5"/>
  <c r="L225" i="5"/>
  <c r="M225" i="5" s="1"/>
  <c r="A228" i="5"/>
  <c r="D228" i="5" s="1"/>
  <c r="O227" i="5" l="1"/>
  <c r="P227" i="5" s="1"/>
  <c r="I227" i="5"/>
  <c r="J227" i="5" s="1"/>
  <c r="F227" i="5"/>
  <c r="L226" i="5"/>
  <c r="M226" i="5" s="1"/>
  <c r="G226" i="5"/>
  <c r="A229" i="5"/>
  <c r="D229" i="5" s="1"/>
  <c r="O228" i="5" l="1"/>
  <c r="P228" i="5" s="1"/>
  <c r="I228" i="5"/>
  <c r="J228" i="5" s="1"/>
  <c r="F228" i="5"/>
  <c r="G227" i="5"/>
  <c r="L227" i="5"/>
  <c r="M227" i="5" s="1"/>
  <c r="A230" i="5"/>
  <c r="D230" i="5" s="1"/>
  <c r="O229" i="5" l="1"/>
  <c r="P229" i="5" s="1"/>
  <c r="I229" i="5"/>
  <c r="J229" i="5" s="1"/>
  <c r="F229" i="5"/>
  <c r="G228" i="5"/>
  <c r="L228" i="5"/>
  <c r="M228" i="5" s="1"/>
  <c r="A231" i="5"/>
  <c r="D231" i="5" s="1"/>
  <c r="O230" i="5" l="1"/>
  <c r="P230" i="5" s="1"/>
  <c r="I230" i="5"/>
  <c r="J230" i="5" s="1"/>
  <c r="F230" i="5"/>
  <c r="G229" i="5"/>
  <c r="L229" i="5"/>
  <c r="M229" i="5" s="1"/>
  <c r="A232" i="5"/>
  <c r="D232" i="5" s="1"/>
  <c r="O231" i="5" l="1"/>
  <c r="P231" i="5" s="1"/>
  <c r="I231" i="5"/>
  <c r="J231" i="5" s="1"/>
  <c r="F231" i="5"/>
  <c r="L230" i="5"/>
  <c r="M230" i="5" s="1"/>
  <c r="G230" i="5"/>
  <c r="A233" i="5"/>
  <c r="D233" i="5" s="1"/>
  <c r="O232" i="5" l="1"/>
  <c r="P232" i="5" s="1"/>
  <c r="I232" i="5"/>
  <c r="J232" i="5" s="1"/>
  <c r="F232" i="5"/>
  <c r="G231" i="5"/>
  <c r="L231" i="5"/>
  <c r="M231" i="5" s="1"/>
  <c r="A234" i="5"/>
  <c r="D234" i="5" s="1"/>
  <c r="O233" i="5" l="1"/>
  <c r="P233" i="5" s="1"/>
  <c r="I233" i="5"/>
  <c r="J233" i="5" s="1"/>
  <c r="F233" i="5"/>
  <c r="G232" i="5"/>
  <c r="L232" i="5"/>
  <c r="M232" i="5" s="1"/>
  <c r="A235" i="5"/>
  <c r="D235" i="5" s="1"/>
  <c r="O234" i="5" l="1"/>
  <c r="P234" i="5" s="1"/>
  <c r="I234" i="5"/>
  <c r="J234" i="5" s="1"/>
  <c r="F234" i="5"/>
  <c r="L233" i="5"/>
  <c r="M233" i="5" s="1"/>
  <c r="G233" i="5"/>
  <c r="A236" i="5"/>
  <c r="D236" i="5" s="1"/>
  <c r="O235" i="5" l="1"/>
  <c r="P235" i="5" s="1"/>
  <c r="I235" i="5"/>
  <c r="J235" i="5" s="1"/>
  <c r="F235" i="5"/>
  <c r="L234" i="5"/>
  <c r="M234" i="5" s="1"/>
  <c r="G234" i="5"/>
  <c r="A237" i="5"/>
  <c r="D237" i="5" s="1"/>
  <c r="O236" i="5" l="1"/>
  <c r="P236" i="5" s="1"/>
  <c r="I236" i="5"/>
  <c r="J236" i="5" s="1"/>
  <c r="F236" i="5"/>
  <c r="G235" i="5"/>
  <c r="L235" i="5"/>
  <c r="M235" i="5" s="1"/>
  <c r="A238" i="5"/>
  <c r="D238" i="5" s="1"/>
  <c r="O237" i="5" l="1"/>
  <c r="P237" i="5" s="1"/>
  <c r="I237" i="5"/>
  <c r="J237" i="5" s="1"/>
  <c r="F237" i="5"/>
  <c r="L236" i="5"/>
  <c r="M236" i="5" s="1"/>
  <c r="G236" i="5"/>
  <c r="A239" i="5"/>
  <c r="D239" i="5" s="1"/>
  <c r="O238" i="5" l="1"/>
  <c r="P238" i="5" s="1"/>
  <c r="I238" i="5"/>
  <c r="J238" i="5" s="1"/>
  <c r="F238" i="5"/>
  <c r="G237" i="5"/>
  <c r="L237" i="5"/>
  <c r="M237" i="5" s="1"/>
  <c r="A240" i="5"/>
  <c r="D240" i="5" s="1"/>
  <c r="O239" i="5" l="1"/>
  <c r="P239" i="5" s="1"/>
  <c r="I239" i="5"/>
  <c r="J239" i="5" s="1"/>
  <c r="F239" i="5"/>
  <c r="G238" i="5"/>
  <c r="L238" i="5"/>
  <c r="M238" i="5" s="1"/>
  <c r="A241" i="5"/>
  <c r="D241" i="5" s="1"/>
  <c r="O240" i="5" l="1"/>
  <c r="P240" i="5" s="1"/>
  <c r="I240" i="5"/>
  <c r="J240" i="5" s="1"/>
  <c r="F240" i="5"/>
  <c r="L239" i="5"/>
  <c r="M239" i="5" s="1"/>
  <c r="G239" i="5"/>
  <c r="A242" i="5"/>
  <c r="D242" i="5" s="1"/>
  <c r="O241" i="5" l="1"/>
  <c r="P241" i="5" s="1"/>
  <c r="I241" i="5"/>
  <c r="J241" i="5" s="1"/>
  <c r="F241" i="5"/>
  <c r="G240" i="5"/>
  <c r="L240" i="5"/>
  <c r="M240" i="5" s="1"/>
  <c r="A243" i="5"/>
  <c r="D243" i="5" s="1"/>
  <c r="O242" i="5" l="1"/>
  <c r="P242" i="5" s="1"/>
  <c r="I242" i="5"/>
  <c r="J242" i="5" s="1"/>
  <c r="F242" i="5"/>
  <c r="G241" i="5"/>
  <c r="L241" i="5"/>
  <c r="M241" i="5" s="1"/>
  <c r="A244" i="5"/>
  <c r="D244" i="5" s="1"/>
  <c r="O243" i="5" l="1"/>
  <c r="P243" i="5" s="1"/>
  <c r="F243" i="5"/>
  <c r="I243" i="5"/>
  <c r="J243" i="5" s="1"/>
  <c r="L242" i="5"/>
  <c r="M242" i="5" s="1"/>
  <c r="G242" i="5"/>
  <c r="A245" i="5"/>
  <c r="D245" i="5" s="1"/>
  <c r="O244" i="5" l="1"/>
  <c r="P244" i="5" s="1"/>
  <c r="I244" i="5"/>
  <c r="J244" i="5" s="1"/>
  <c r="F244" i="5"/>
  <c r="G243" i="5"/>
  <c r="L243" i="5"/>
  <c r="M243" i="5" s="1"/>
  <c r="A246" i="5"/>
  <c r="D246" i="5" s="1"/>
  <c r="O245" i="5" l="1"/>
  <c r="P245" i="5" s="1"/>
  <c r="I245" i="5"/>
  <c r="J245" i="5" s="1"/>
  <c r="F245" i="5"/>
  <c r="L244" i="5"/>
  <c r="M244" i="5" s="1"/>
  <c r="G244" i="5"/>
  <c r="A247" i="5"/>
  <c r="D247" i="5" s="1"/>
  <c r="O246" i="5" l="1"/>
  <c r="P246" i="5" s="1"/>
  <c r="I246" i="5"/>
  <c r="J246" i="5" s="1"/>
  <c r="F246" i="5"/>
  <c r="G245" i="5"/>
  <c r="L245" i="5"/>
  <c r="M245" i="5" s="1"/>
  <c r="A248" i="5"/>
  <c r="D248" i="5" s="1"/>
  <c r="O247" i="5" l="1"/>
  <c r="P247" i="5" s="1"/>
  <c r="F247" i="5"/>
  <c r="I247" i="5"/>
  <c r="J247" i="5" s="1"/>
  <c r="G246" i="5"/>
  <c r="L246" i="5"/>
  <c r="M246" i="5" s="1"/>
  <c r="A249" i="5"/>
  <c r="D249" i="5" s="1"/>
  <c r="O248" i="5" l="1"/>
  <c r="P248" i="5" s="1"/>
  <c r="F248" i="5"/>
  <c r="I248" i="5"/>
  <c r="J248" i="5" s="1"/>
  <c r="L247" i="5"/>
  <c r="M247" i="5" s="1"/>
  <c r="G247" i="5"/>
  <c r="A250" i="5"/>
  <c r="D250" i="5" s="1"/>
  <c r="O249" i="5" l="1"/>
  <c r="P249" i="5" s="1"/>
  <c r="I249" i="5"/>
  <c r="J249" i="5" s="1"/>
  <c r="F249" i="5"/>
  <c r="G248" i="5"/>
  <c r="L248" i="5"/>
  <c r="M248" i="5" s="1"/>
  <c r="A251" i="5"/>
  <c r="D251" i="5" s="1"/>
  <c r="O250" i="5" l="1"/>
  <c r="P250" i="5" s="1"/>
  <c r="I250" i="5"/>
  <c r="J250" i="5" s="1"/>
  <c r="F250" i="5"/>
  <c r="L249" i="5"/>
  <c r="M249" i="5" s="1"/>
  <c r="G249" i="5"/>
  <c r="A252" i="5"/>
  <c r="D252" i="5" s="1"/>
  <c r="O251" i="5" l="1"/>
  <c r="P251" i="5" s="1"/>
  <c r="I251" i="5"/>
  <c r="J251" i="5" s="1"/>
  <c r="F251" i="5"/>
  <c r="G250" i="5"/>
  <c r="L250" i="5"/>
  <c r="M250" i="5" s="1"/>
  <c r="A253" i="5"/>
  <c r="D253" i="5" s="1"/>
  <c r="O252" i="5" l="1"/>
  <c r="P252" i="5" s="1"/>
  <c r="I252" i="5"/>
  <c r="J252" i="5" s="1"/>
  <c r="F252" i="5"/>
  <c r="L251" i="5"/>
  <c r="M251" i="5" s="1"/>
  <c r="G251" i="5"/>
  <c r="A254" i="5"/>
  <c r="D254" i="5" s="1"/>
  <c r="O253" i="5" l="1"/>
  <c r="P253" i="5" s="1"/>
  <c r="I253" i="5"/>
  <c r="J253" i="5" s="1"/>
  <c r="F253" i="5"/>
  <c r="L252" i="5"/>
  <c r="M252" i="5" s="1"/>
  <c r="G252" i="5"/>
  <c r="A255" i="5"/>
  <c r="D255" i="5" s="1"/>
  <c r="O254" i="5" l="1"/>
  <c r="P254" i="5" s="1"/>
  <c r="I254" i="5"/>
  <c r="J254" i="5" s="1"/>
  <c r="F254" i="5"/>
  <c r="G253" i="5"/>
  <c r="L253" i="5"/>
  <c r="M253" i="5" s="1"/>
  <c r="A256" i="5"/>
  <c r="D256" i="5" s="1"/>
  <c r="O255" i="5" l="1"/>
  <c r="P255" i="5" s="1"/>
  <c r="I255" i="5"/>
  <c r="J255" i="5" s="1"/>
  <c r="F255" i="5"/>
  <c r="G254" i="5"/>
  <c r="L254" i="5"/>
  <c r="M254" i="5" s="1"/>
  <c r="A257" i="5"/>
  <c r="D257" i="5" s="1"/>
  <c r="O256" i="5" l="1"/>
  <c r="P256" i="5" s="1"/>
  <c r="I256" i="5"/>
  <c r="J256" i="5" s="1"/>
  <c r="F256" i="5"/>
  <c r="G255" i="5"/>
  <c r="L255" i="5"/>
  <c r="M255" i="5" s="1"/>
  <c r="A258" i="5"/>
  <c r="D258" i="5" s="1"/>
  <c r="O257" i="5" l="1"/>
  <c r="P257" i="5" s="1"/>
  <c r="I257" i="5"/>
  <c r="J257" i="5" s="1"/>
  <c r="F257" i="5"/>
  <c r="G256" i="5"/>
  <c r="L256" i="5"/>
  <c r="M256" i="5" s="1"/>
  <c r="A259" i="5"/>
  <c r="D259" i="5" s="1"/>
  <c r="O258" i="5" l="1"/>
  <c r="P258" i="5" s="1"/>
  <c r="F258" i="5"/>
  <c r="I258" i="5"/>
  <c r="J258" i="5" s="1"/>
  <c r="G257" i="5"/>
  <c r="L257" i="5"/>
  <c r="M257" i="5" s="1"/>
  <c r="A260" i="5"/>
  <c r="D260" i="5" s="1"/>
  <c r="O259" i="5" l="1"/>
  <c r="P259" i="5" s="1"/>
  <c r="I259" i="5"/>
  <c r="J259" i="5" s="1"/>
  <c r="F259" i="5"/>
  <c r="G258" i="5"/>
  <c r="L258" i="5"/>
  <c r="M258" i="5" s="1"/>
  <c r="A261" i="5"/>
  <c r="D261" i="5" s="1"/>
  <c r="O260" i="5" l="1"/>
  <c r="P260" i="5" s="1"/>
  <c r="I260" i="5"/>
  <c r="J260" i="5" s="1"/>
  <c r="F260" i="5"/>
  <c r="L259" i="5"/>
  <c r="M259" i="5" s="1"/>
  <c r="G259" i="5"/>
  <c r="A262" i="5"/>
  <c r="D262" i="5" s="1"/>
  <c r="O261" i="5" l="1"/>
  <c r="P261" i="5" s="1"/>
  <c r="I261" i="5"/>
  <c r="J261" i="5" s="1"/>
  <c r="F261" i="5"/>
  <c r="G260" i="5"/>
  <c r="L260" i="5"/>
  <c r="M260" i="5" s="1"/>
  <c r="A263" i="5"/>
  <c r="D263" i="5" s="1"/>
  <c r="O262" i="5" l="1"/>
  <c r="P262" i="5" s="1"/>
  <c r="I262" i="5"/>
  <c r="J262" i="5" s="1"/>
  <c r="F262" i="5"/>
  <c r="L261" i="5"/>
  <c r="M261" i="5" s="1"/>
  <c r="G261" i="5"/>
  <c r="A264" i="5"/>
  <c r="D264" i="5" s="1"/>
  <c r="O263" i="5" l="1"/>
  <c r="P263" i="5" s="1"/>
  <c r="I263" i="5"/>
  <c r="J263" i="5" s="1"/>
  <c r="F263" i="5"/>
  <c r="G262" i="5"/>
  <c r="L262" i="5"/>
  <c r="M262" i="5" s="1"/>
  <c r="A265" i="5"/>
  <c r="D265" i="5" s="1"/>
  <c r="O264" i="5" l="1"/>
  <c r="P264" i="5" s="1"/>
  <c r="I264" i="5"/>
  <c r="J264" i="5" s="1"/>
  <c r="F264" i="5"/>
  <c r="G263" i="5"/>
  <c r="L263" i="5"/>
  <c r="M263" i="5" s="1"/>
  <c r="A266" i="5"/>
  <c r="D266" i="5" s="1"/>
  <c r="O265" i="5" l="1"/>
  <c r="P265" i="5" s="1"/>
  <c r="I265" i="5"/>
  <c r="J265" i="5" s="1"/>
  <c r="F265" i="5"/>
  <c r="L264" i="5"/>
  <c r="M264" i="5" s="1"/>
  <c r="G264" i="5"/>
  <c r="A267" i="5"/>
  <c r="D267" i="5" s="1"/>
  <c r="O266" i="5" l="1"/>
  <c r="P266" i="5" s="1"/>
  <c r="I266" i="5"/>
  <c r="J266" i="5" s="1"/>
  <c r="F266" i="5"/>
  <c r="G265" i="5"/>
  <c r="L265" i="5"/>
  <c r="M265" i="5" s="1"/>
  <c r="A268" i="5"/>
  <c r="D268" i="5" s="1"/>
  <c r="O267" i="5" l="1"/>
  <c r="P267" i="5" s="1"/>
  <c r="I267" i="5"/>
  <c r="J267" i="5" s="1"/>
  <c r="F267" i="5"/>
  <c r="G266" i="5"/>
  <c r="L266" i="5"/>
  <c r="M266" i="5" s="1"/>
  <c r="A269" i="5"/>
  <c r="D269" i="5" s="1"/>
  <c r="O268" i="5" l="1"/>
  <c r="P268" i="5" s="1"/>
  <c r="I268" i="5"/>
  <c r="J268" i="5" s="1"/>
  <c r="F268" i="5"/>
  <c r="L267" i="5"/>
  <c r="M267" i="5" s="1"/>
  <c r="G267" i="5"/>
  <c r="A270" i="5"/>
  <c r="D270" i="5" s="1"/>
  <c r="O269" i="5" l="1"/>
  <c r="P269" i="5" s="1"/>
  <c r="I269" i="5"/>
  <c r="J269" i="5" s="1"/>
  <c r="F269" i="5"/>
  <c r="G268" i="5"/>
  <c r="L268" i="5"/>
  <c r="M268" i="5" s="1"/>
  <c r="A271" i="5"/>
  <c r="D271" i="5" s="1"/>
  <c r="O270" i="5" l="1"/>
  <c r="P270" i="5" s="1"/>
  <c r="I270" i="5"/>
  <c r="J270" i="5" s="1"/>
  <c r="F270" i="5"/>
  <c r="G269" i="5"/>
  <c r="L269" i="5"/>
  <c r="M269" i="5" s="1"/>
  <c r="A272" i="5"/>
  <c r="D272" i="5" s="1"/>
  <c r="O271" i="5" l="1"/>
  <c r="P271" i="5" s="1"/>
  <c r="I271" i="5"/>
  <c r="J271" i="5" s="1"/>
  <c r="F271" i="5"/>
  <c r="G270" i="5"/>
  <c r="L270" i="5"/>
  <c r="M270" i="5" s="1"/>
  <c r="A273" i="5"/>
  <c r="D273" i="5" s="1"/>
  <c r="O272" i="5" l="1"/>
  <c r="P272" i="5" s="1"/>
  <c r="I272" i="5"/>
  <c r="J272" i="5" s="1"/>
  <c r="F272" i="5"/>
  <c r="G271" i="5"/>
  <c r="L271" i="5"/>
  <c r="M271" i="5" s="1"/>
  <c r="A274" i="5"/>
  <c r="D274" i="5" s="1"/>
  <c r="O273" i="5" l="1"/>
  <c r="P273" i="5" s="1"/>
  <c r="I273" i="5"/>
  <c r="J273" i="5" s="1"/>
  <c r="F273" i="5"/>
  <c r="G272" i="5"/>
  <c r="L272" i="5"/>
  <c r="M272" i="5" s="1"/>
  <c r="A275" i="5"/>
  <c r="D275" i="5" s="1"/>
  <c r="O274" i="5" l="1"/>
  <c r="P274" i="5" s="1"/>
  <c r="I274" i="5"/>
  <c r="J274" i="5" s="1"/>
  <c r="F274" i="5"/>
  <c r="L273" i="5"/>
  <c r="M273" i="5" s="1"/>
  <c r="G273" i="5"/>
  <c r="A276" i="5"/>
  <c r="D276" i="5" s="1"/>
  <c r="O275" i="5" l="1"/>
  <c r="P275" i="5" s="1"/>
  <c r="I275" i="5"/>
  <c r="J275" i="5" s="1"/>
  <c r="F275" i="5"/>
  <c r="G274" i="5"/>
  <c r="L274" i="5"/>
  <c r="M274" i="5" s="1"/>
  <c r="A277" i="5"/>
  <c r="D277" i="5" s="1"/>
  <c r="O276" i="5" l="1"/>
  <c r="P276" i="5" s="1"/>
  <c r="I276" i="5"/>
  <c r="J276" i="5" s="1"/>
  <c r="F276" i="5"/>
  <c r="G275" i="5"/>
  <c r="L275" i="5"/>
  <c r="M275" i="5" s="1"/>
  <c r="A278" i="5"/>
  <c r="D278" i="5" s="1"/>
  <c r="O277" i="5" l="1"/>
  <c r="P277" i="5" s="1"/>
  <c r="I277" i="5"/>
  <c r="J277" i="5" s="1"/>
  <c r="F277" i="5"/>
  <c r="L276" i="5"/>
  <c r="M276" i="5" s="1"/>
  <c r="G276" i="5"/>
  <c r="A279" i="5"/>
  <c r="D279" i="5" s="1"/>
  <c r="O278" i="5" l="1"/>
  <c r="P278" i="5" s="1"/>
  <c r="I278" i="5"/>
  <c r="J278" i="5" s="1"/>
  <c r="F278" i="5"/>
  <c r="G277" i="5"/>
  <c r="L277" i="5"/>
  <c r="M277" i="5" s="1"/>
  <c r="A280" i="5"/>
  <c r="D280" i="5" s="1"/>
  <c r="O279" i="5" l="1"/>
  <c r="P279" i="5" s="1"/>
  <c r="I279" i="5"/>
  <c r="J279" i="5" s="1"/>
  <c r="F279" i="5"/>
  <c r="L278" i="5"/>
  <c r="M278" i="5" s="1"/>
  <c r="G278" i="5"/>
  <c r="A281" i="5"/>
  <c r="D281" i="5" s="1"/>
  <c r="O280" i="5" l="1"/>
  <c r="P280" i="5" s="1"/>
  <c r="I280" i="5"/>
  <c r="J280" i="5" s="1"/>
  <c r="F280" i="5"/>
  <c r="G279" i="5"/>
  <c r="L279" i="5"/>
  <c r="M279" i="5" s="1"/>
  <c r="A282" i="5"/>
  <c r="D282" i="5" s="1"/>
  <c r="O281" i="5" l="1"/>
  <c r="P281" i="5" s="1"/>
  <c r="I281" i="5"/>
  <c r="J281" i="5" s="1"/>
  <c r="F281" i="5"/>
  <c r="G280" i="5"/>
  <c r="L280" i="5"/>
  <c r="M280" i="5" s="1"/>
  <c r="A283" i="5"/>
  <c r="D283" i="5" s="1"/>
  <c r="O282" i="5" l="1"/>
  <c r="P282" i="5" s="1"/>
  <c r="I282" i="5"/>
  <c r="J282" i="5" s="1"/>
  <c r="F282" i="5"/>
  <c r="L281" i="5"/>
  <c r="M281" i="5" s="1"/>
  <c r="G281" i="5"/>
  <c r="A284" i="5"/>
  <c r="D284" i="5" s="1"/>
  <c r="O283" i="5" l="1"/>
  <c r="P283" i="5" s="1"/>
  <c r="I283" i="5"/>
  <c r="J283" i="5" s="1"/>
  <c r="F283" i="5"/>
  <c r="L282" i="5"/>
  <c r="M282" i="5" s="1"/>
  <c r="G282" i="5"/>
  <c r="A285" i="5"/>
  <c r="D285" i="5" s="1"/>
  <c r="O284" i="5" l="1"/>
  <c r="P284" i="5" s="1"/>
  <c r="F284" i="5"/>
  <c r="I284" i="5"/>
  <c r="J284" i="5" s="1"/>
  <c r="G283" i="5"/>
  <c r="L283" i="5"/>
  <c r="M283" i="5" s="1"/>
  <c r="A286" i="5"/>
  <c r="D286" i="5" s="1"/>
  <c r="O285" i="5" l="1"/>
  <c r="P285" i="5" s="1"/>
  <c r="I285" i="5"/>
  <c r="J285" i="5" s="1"/>
  <c r="F285" i="5"/>
  <c r="G284" i="5"/>
  <c r="L284" i="5"/>
  <c r="M284" i="5" s="1"/>
  <c r="A287" i="5"/>
  <c r="D287" i="5" s="1"/>
  <c r="O286" i="5" l="1"/>
  <c r="P286" i="5" s="1"/>
  <c r="I286" i="5"/>
  <c r="J286" i="5" s="1"/>
  <c r="F286" i="5"/>
  <c r="L285" i="5"/>
  <c r="M285" i="5" s="1"/>
  <c r="G285" i="5"/>
  <c r="A288" i="5"/>
  <c r="D288" i="5" s="1"/>
  <c r="O287" i="5" l="1"/>
  <c r="P287" i="5" s="1"/>
  <c r="I287" i="5"/>
  <c r="J287" i="5" s="1"/>
  <c r="F287" i="5"/>
  <c r="G286" i="5"/>
  <c r="L286" i="5"/>
  <c r="M286" i="5" s="1"/>
  <c r="A289" i="5"/>
  <c r="D289" i="5" s="1"/>
  <c r="O288" i="5" l="1"/>
  <c r="P288" i="5" s="1"/>
  <c r="I288" i="5"/>
  <c r="J288" i="5" s="1"/>
  <c r="F288" i="5"/>
  <c r="G287" i="5"/>
  <c r="L287" i="5"/>
  <c r="M287" i="5" s="1"/>
  <c r="A290" i="5"/>
  <c r="D290" i="5" s="1"/>
  <c r="O289" i="5" l="1"/>
  <c r="P289" i="5" s="1"/>
  <c r="I289" i="5"/>
  <c r="J289" i="5" s="1"/>
  <c r="F289" i="5"/>
  <c r="G288" i="5"/>
  <c r="L288" i="5"/>
  <c r="M288" i="5" s="1"/>
  <c r="A291" i="5"/>
  <c r="D291" i="5" s="1"/>
  <c r="O290" i="5" l="1"/>
  <c r="P290" i="5" s="1"/>
  <c r="I290" i="5"/>
  <c r="J290" i="5" s="1"/>
  <c r="F290" i="5"/>
  <c r="G289" i="5"/>
  <c r="L289" i="5"/>
  <c r="M289" i="5" s="1"/>
  <c r="A292" i="5"/>
  <c r="D292" i="5" s="1"/>
  <c r="O291" i="5" l="1"/>
  <c r="P291" i="5" s="1"/>
  <c r="I291" i="5"/>
  <c r="J291" i="5" s="1"/>
  <c r="F291" i="5"/>
  <c r="L290" i="5"/>
  <c r="M290" i="5" s="1"/>
  <c r="G290" i="5"/>
  <c r="A293" i="5"/>
  <c r="D293" i="5" s="1"/>
  <c r="O292" i="5" l="1"/>
  <c r="P292" i="5" s="1"/>
  <c r="I292" i="5"/>
  <c r="J292" i="5" s="1"/>
  <c r="F292" i="5"/>
  <c r="G291" i="5"/>
  <c r="L291" i="5"/>
  <c r="M291" i="5" s="1"/>
  <c r="A294" i="5"/>
  <c r="D294" i="5" s="1"/>
  <c r="O293" i="5" l="1"/>
  <c r="P293" i="5" s="1"/>
  <c r="F293" i="5"/>
  <c r="I293" i="5"/>
  <c r="J293" i="5" s="1"/>
  <c r="G292" i="5"/>
  <c r="L292" i="5"/>
  <c r="M292" i="5" s="1"/>
  <c r="A295" i="5"/>
  <c r="D295" i="5" s="1"/>
  <c r="O294" i="5" l="1"/>
  <c r="P294" i="5" s="1"/>
  <c r="F294" i="5"/>
  <c r="I294" i="5"/>
  <c r="J294" i="5" s="1"/>
  <c r="L293" i="5"/>
  <c r="M293" i="5" s="1"/>
  <c r="G293" i="5"/>
  <c r="A296" i="5"/>
  <c r="D296" i="5" s="1"/>
  <c r="O295" i="5" l="1"/>
  <c r="P295" i="5" s="1"/>
  <c r="F295" i="5"/>
  <c r="I295" i="5"/>
  <c r="J295" i="5" s="1"/>
  <c r="L294" i="5"/>
  <c r="M294" i="5" s="1"/>
  <c r="G294" i="5"/>
  <c r="A297" i="5"/>
  <c r="D297" i="5" s="1"/>
  <c r="O296" i="5" l="1"/>
  <c r="P296" i="5" s="1"/>
  <c r="I296" i="5"/>
  <c r="J296" i="5" s="1"/>
  <c r="F296" i="5"/>
  <c r="L295" i="5"/>
  <c r="M295" i="5" s="1"/>
  <c r="G295" i="5"/>
  <c r="A298" i="5"/>
  <c r="D298" i="5" s="1"/>
  <c r="O297" i="5" l="1"/>
  <c r="P297" i="5" s="1"/>
  <c r="I297" i="5"/>
  <c r="J297" i="5" s="1"/>
  <c r="F297" i="5"/>
  <c r="G296" i="5"/>
  <c r="L296" i="5"/>
  <c r="M296" i="5" s="1"/>
  <c r="A299" i="5"/>
  <c r="D299" i="5" s="1"/>
  <c r="O298" i="5" l="1"/>
  <c r="P298" i="5" s="1"/>
  <c r="I298" i="5"/>
  <c r="J298" i="5" s="1"/>
  <c r="F298" i="5"/>
  <c r="G297" i="5"/>
  <c r="L297" i="5"/>
  <c r="M297" i="5" s="1"/>
  <c r="A300" i="5"/>
  <c r="D300" i="5" s="1"/>
  <c r="O299" i="5" l="1"/>
  <c r="P299" i="5" s="1"/>
  <c r="I299" i="5"/>
  <c r="J299" i="5" s="1"/>
  <c r="F299" i="5"/>
  <c r="G298" i="5"/>
  <c r="L298" i="5"/>
  <c r="M298" i="5" s="1"/>
  <c r="A301" i="5"/>
  <c r="D301" i="5" s="1"/>
  <c r="O300" i="5" l="1"/>
  <c r="P300" i="5" s="1"/>
  <c r="I300" i="5"/>
  <c r="J300" i="5" s="1"/>
  <c r="F300" i="5"/>
  <c r="G299" i="5"/>
  <c r="L299" i="5"/>
  <c r="M299" i="5" s="1"/>
  <c r="A302" i="5"/>
  <c r="D302" i="5" s="1"/>
  <c r="O301" i="5" l="1"/>
  <c r="P301" i="5" s="1"/>
  <c r="I301" i="5"/>
  <c r="J301" i="5" s="1"/>
  <c r="F301" i="5"/>
  <c r="G300" i="5"/>
  <c r="L300" i="5"/>
  <c r="M300" i="5" s="1"/>
  <c r="A303" i="5"/>
  <c r="D303" i="5" s="1"/>
  <c r="O302" i="5" l="1"/>
  <c r="P302" i="5" s="1"/>
  <c r="I302" i="5"/>
  <c r="J302" i="5" s="1"/>
  <c r="F302" i="5"/>
  <c r="G301" i="5"/>
  <c r="L301" i="5"/>
  <c r="M301" i="5" s="1"/>
  <c r="A304" i="5"/>
  <c r="D304" i="5" s="1"/>
  <c r="O303" i="5" l="1"/>
  <c r="P303" i="5" s="1"/>
  <c r="I303" i="5"/>
  <c r="J303" i="5" s="1"/>
  <c r="F303" i="5"/>
  <c r="G302" i="5"/>
  <c r="L302" i="5"/>
  <c r="M302" i="5" s="1"/>
  <c r="A305" i="5"/>
  <c r="D305" i="5" s="1"/>
  <c r="O304" i="5" l="1"/>
  <c r="P304" i="5" s="1"/>
  <c r="I304" i="5"/>
  <c r="J304" i="5" s="1"/>
  <c r="F304" i="5"/>
  <c r="G303" i="5"/>
  <c r="L303" i="5"/>
  <c r="M303" i="5" s="1"/>
  <c r="A306" i="5"/>
  <c r="D306" i="5" s="1"/>
  <c r="O305" i="5" l="1"/>
  <c r="P305" i="5" s="1"/>
  <c r="I305" i="5"/>
  <c r="J305" i="5" s="1"/>
  <c r="F305" i="5"/>
  <c r="L304" i="5"/>
  <c r="M304" i="5" s="1"/>
  <c r="G304" i="5"/>
  <c r="A307" i="5"/>
  <c r="D307" i="5" s="1"/>
  <c r="O306" i="5" l="1"/>
  <c r="P306" i="5" s="1"/>
  <c r="I306" i="5"/>
  <c r="J306" i="5" s="1"/>
  <c r="F306" i="5"/>
  <c r="G305" i="5"/>
  <c r="L305" i="5"/>
  <c r="M305" i="5" s="1"/>
  <c r="A308" i="5"/>
  <c r="D308" i="5" s="1"/>
  <c r="O307" i="5" l="1"/>
  <c r="P307" i="5" s="1"/>
  <c r="F307" i="5"/>
  <c r="I307" i="5"/>
  <c r="J307" i="5" s="1"/>
  <c r="G306" i="5"/>
  <c r="L306" i="5"/>
  <c r="M306" i="5" s="1"/>
  <c r="A309" i="5"/>
  <c r="D309" i="5" s="1"/>
  <c r="O308" i="5" l="1"/>
  <c r="P308" i="5" s="1"/>
  <c r="F308" i="5"/>
  <c r="I308" i="5"/>
  <c r="J308" i="5" s="1"/>
  <c r="G307" i="5"/>
  <c r="L307" i="5"/>
  <c r="M307" i="5" s="1"/>
  <c r="A310" i="5"/>
  <c r="D310" i="5" s="1"/>
  <c r="O309" i="5" l="1"/>
  <c r="P309" i="5" s="1"/>
  <c r="I309" i="5"/>
  <c r="J309" i="5" s="1"/>
  <c r="F309" i="5"/>
  <c r="L308" i="5"/>
  <c r="M308" i="5" s="1"/>
  <c r="G308" i="5"/>
  <c r="A311" i="5"/>
  <c r="D311" i="5" s="1"/>
  <c r="O310" i="5" l="1"/>
  <c r="P310" i="5" s="1"/>
  <c r="I310" i="5"/>
  <c r="J310" i="5" s="1"/>
  <c r="F310" i="5"/>
  <c r="L309" i="5"/>
  <c r="M309" i="5" s="1"/>
  <c r="G309" i="5"/>
  <c r="A312" i="5"/>
  <c r="D312" i="5" s="1"/>
  <c r="O311" i="5" l="1"/>
  <c r="P311" i="5" s="1"/>
  <c r="F311" i="5"/>
  <c r="I311" i="5"/>
  <c r="J311" i="5" s="1"/>
  <c r="L310" i="5"/>
  <c r="M310" i="5" s="1"/>
  <c r="G310" i="5"/>
  <c r="A313" i="5"/>
  <c r="D313" i="5" s="1"/>
  <c r="O312" i="5" l="1"/>
  <c r="P312" i="5" s="1"/>
  <c r="I312" i="5"/>
  <c r="J312" i="5" s="1"/>
  <c r="F312" i="5"/>
  <c r="G311" i="5"/>
  <c r="L311" i="5"/>
  <c r="M311" i="5" s="1"/>
  <c r="A314" i="5"/>
  <c r="D314" i="5" s="1"/>
  <c r="O313" i="5" l="1"/>
  <c r="P313" i="5" s="1"/>
  <c r="I313" i="5"/>
  <c r="J313" i="5" s="1"/>
  <c r="F313" i="5"/>
  <c r="G312" i="5"/>
  <c r="L312" i="5"/>
  <c r="M312" i="5" s="1"/>
  <c r="A315" i="5"/>
  <c r="D315" i="5" s="1"/>
  <c r="O314" i="5" l="1"/>
  <c r="P314" i="5" s="1"/>
  <c r="I314" i="5"/>
  <c r="J314" i="5" s="1"/>
  <c r="F314" i="5"/>
  <c r="L313" i="5"/>
  <c r="M313" i="5" s="1"/>
  <c r="G313" i="5"/>
  <c r="A316" i="5"/>
  <c r="D316" i="5" s="1"/>
  <c r="O315" i="5" l="1"/>
  <c r="P315" i="5" s="1"/>
  <c r="I315" i="5"/>
  <c r="J315" i="5" s="1"/>
  <c r="F315" i="5"/>
  <c r="G314" i="5"/>
  <c r="L314" i="5"/>
  <c r="M314" i="5" s="1"/>
  <c r="A317" i="5"/>
  <c r="D317" i="5" s="1"/>
  <c r="O316" i="5" l="1"/>
  <c r="P316" i="5" s="1"/>
  <c r="I316" i="5"/>
  <c r="J316" i="5" s="1"/>
  <c r="F316" i="5"/>
  <c r="L315" i="5"/>
  <c r="M315" i="5" s="1"/>
  <c r="G315" i="5"/>
  <c r="A318" i="5"/>
  <c r="D318" i="5" s="1"/>
  <c r="O317" i="5" l="1"/>
  <c r="P317" i="5" s="1"/>
  <c r="I317" i="5"/>
  <c r="J317" i="5" s="1"/>
  <c r="F317" i="5"/>
  <c r="L316" i="5"/>
  <c r="M316" i="5" s="1"/>
  <c r="G316" i="5"/>
  <c r="A319" i="5"/>
  <c r="D319" i="5" s="1"/>
  <c r="O318" i="5" l="1"/>
  <c r="P318" i="5" s="1"/>
  <c r="I318" i="5"/>
  <c r="J318" i="5" s="1"/>
  <c r="F318" i="5"/>
  <c r="G317" i="5"/>
  <c r="L317" i="5"/>
  <c r="M317" i="5" s="1"/>
  <c r="A320" i="5"/>
  <c r="D320" i="5" s="1"/>
  <c r="O319" i="5" l="1"/>
  <c r="P319" i="5" s="1"/>
  <c r="I319" i="5"/>
  <c r="J319" i="5" s="1"/>
  <c r="F319" i="5"/>
  <c r="L318" i="5"/>
  <c r="M318" i="5" s="1"/>
  <c r="G318" i="5"/>
  <c r="A321" i="5"/>
  <c r="D321" i="5" s="1"/>
  <c r="O320" i="5" l="1"/>
  <c r="P320" i="5" s="1"/>
  <c r="I320" i="5"/>
  <c r="J320" i="5" s="1"/>
  <c r="F320" i="5"/>
  <c r="L319" i="5"/>
  <c r="M319" i="5" s="1"/>
  <c r="G319" i="5"/>
  <c r="A322" i="5"/>
  <c r="D322" i="5" s="1"/>
  <c r="O321" i="5" l="1"/>
  <c r="P321" i="5" s="1"/>
  <c r="I321" i="5"/>
  <c r="J321" i="5" s="1"/>
  <c r="F321" i="5"/>
  <c r="G320" i="5"/>
  <c r="L320" i="5"/>
  <c r="M320" i="5" s="1"/>
  <c r="A323" i="5"/>
  <c r="D323" i="5" s="1"/>
  <c r="O322" i="5" l="1"/>
  <c r="P322" i="5" s="1"/>
  <c r="F322" i="5"/>
  <c r="I322" i="5"/>
  <c r="J322" i="5" s="1"/>
  <c r="G321" i="5"/>
  <c r="L321" i="5"/>
  <c r="M321" i="5" s="1"/>
  <c r="A324" i="5"/>
  <c r="D324" i="5" s="1"/>
  <c r="O323" i="5" l="1"/>
  <c r="P323" i="5" s="1"/>
  <c r="I323" i="5"/>
  <c r="J323" i="5" s="1"/>
  <c r="F323" i="5"/>
  <c r="G322" i="5"/>
  <c r="L322" i="5"/>
  <c r="M322" i="5" s="1"/>
  <c r="A325" i="5"/>
  <c r="D325" i="5" s="1"/>
  <c r="O324" i="5" l="1"/>
  <c r="P324" i="5" s="1"/>
  <c r="I324" i="5"/>
  <c r="J324" i="5" s="1"/>
  <c r="F324" i="5"/>
  <c r="L323" i="5"/>
  <c r="M323" i="5" s="1"/>
  <c r="G323" i="5"/>
  <c r="A326" i="5"/>
  <c r="D326" i="5" s="1"/>
  <c r="O325" i="5" l="1"/>
  <c r="P325" i="5" s="1"/>
  <c r="I325" i="5"/>
  <c r="J325" i="5" s="1"/>
  <c r="F325" i="5"/>
  <c r="G324" i="5"/>
  <c r="L324" i="5"/>
  <c r="M324" i="5" s="1"/>
  <c r="A327" i="5"/>
  <c r="D327" i="5" s="1"/>
  <c r="O326" i="5" l="1"/>
  <c r="P326" i="5" s="1"/>
  <c r="I326" i="5"/>
  <c r="J326" i="5" s="1"/>
  <c r="F326" i="5"/>
  <c r="G325" i="5"/>
  <c r="L325" i="5"/>
  <c r="M325" i="5" s="1"/>
  <c r="A328" i="5"/>
  <c r="D328" i="5" s="1"/>
  <c r="O327" i="5" l="1"/>
  <c r="P327" i="5" s="1"/>
  <c r="F327" i="5"/>
  <c r="I327" i="5"/>
  <c r="J327" i="5" s="1"/>
  <c r="G326" i="5"/>
  <c r="L326" i="5"/>
  <c r="M326" i="5" s="1"/>
  <c r="A329" i="5"/>
  <c r="D329" i="5" s="1"/>
  <c r="O328" i="5" l="1"/>
  <c r="P328" i="5" s="1"/>
  <c r="I328" i="5"/>
  <c r="J328" i="5" s="1"/>
  <c r="F328" i="5"/>
  <c r="L327" i="5"/>
  <c r="M327" i="5" s="1"/>
  <c r="G327" i="5"/>
  <c r="A330" i="5"/>
  <c r="D330" i="5" s="1"/>
  <c r="O329" i="5" l="1"/>
  <c r="P329" i="5" s="1"/>
  <c r="I329" i="5"/>
  <c r="J329" i="5" s="1"/>
  <c r="F329" i="5"/>
  <c r="G328" i="5"/>
  <c r="L328" i="5"/>
  <c r="M328" i="5" s="1"/>
  <c r="A331" i="5"/>
  <c r="D331" i="5" s="1"/>
  <c r="O330" i="5" l="1"/>
  <c r="P330" i="5" s="1"/>
  <c r="I330" i="5"/>
  <c r="J330" i="5" s="1"/>
  <c r="F330" i="5"/>
  <c r="G329" i="5"/>
  <c r="L329" i="5"/>
  <c r="M329" i="5" s="1"/>
  <c r="A332" i="5"/>
  <c r="D332" i="5" s="1"/>
  <c r="O331" i="5" l="1"/>
  <c r="P331" i="5" s="1"/>
  <c r="I331" i="5"/>
  <c r="J331" i="5" s="1"/>
  <c r="F331" i="5"/>
  <c r="L330" i="5"/>
  <c r="M330" i="5" s="1"/>
  <c r="G330" i="5"/>
  <c r="A333" i="5"/>
  <c r="D333" i="5" s="1"/>
  <c r="O332" i="5" l="1"/>
  <c r="P332" i="5" s="1"/>
  <c r="I332" i="5"/>
  <c r="J332" i="5" s="1"/>
  <c r="F332" i="5"/>
  <c r="G331" i="5"/>
  <c r="L331" i="5"/>
  <c r="M331" i="5" s="1"/>
  <c r="A334" i="5"/>
  <c r="D334" i="5" s="1"/>
  <c r="O333" i="5" l="1"/>
  <c r="P333" i="5" s="1"/>
  <c r="I333" i="5"/>
  <c r="J333" i="5" s="1"/>
  <c r="F333" i="5"/>
  <c r="L332" i="5"/>
  <c r="M332" i="5" s="1"/>
  <c r="G332" i="5"/>
  <c r="A335" i="5"/>
  <c r="D335" i="5" s="1"/>
  <c r="O334" i="5" l="1"/>
  <c r="P334" i="5" s="1"/>
  <c r="I334" i="5"/>
  <c r="J334" i="5" s="1"/>
  <c r="F334" i="5"/>
  <c r="G333" i="5"/>
  <c r="L333" i="5"/>
  <c r="M333" i="5" s="1"/>
  <c r="A336" i="5"/>
  <c r="D336" i="5" s="1"/>
  <c r="O335" i="5" l="1"/>
  <c r="P335" i="5" s="1"/>
  <c r="I335" i="5"/>
  <c r="J335" i="5" s="1"/>
  <c r="F335" i="5"/>
  <c r="G334" i="5"/>
  <c r="L334" i="5"/>
  <c r="M334" i="5" s="1"/>
  <c r="A337" i="5"/>
  <c r="D337" i="5" s="1"/>
  <c r="O336" i="5" l="1"/>
  <c r="P336" i="5" s="1"/>
  <c r="I336" i="5"/>
  <c r="J336" i="5" s="1"/>
  <c r="F336" i="5"/>
  <c r="G335" i="5"/>
  <c r="L335" i="5"/>
  <c r="M335" i="5" s="1"/>
  <c r="A338" i="5"/>
  <c r="D338" i="5" s="1"/>
  <c r="O337" i="5" l="1"/>
  <c r="P337" i="5" s="1"/>
  <c r="I337" i="5"/>
  <c r="J337" i="5" s="1"/>
  <c r="F337" i="5"/>
  <c r="G336" i="5"/>
  <c r="L336" i="5"/>
  <c r="M336" i="5" s="1"/>
  <c r="A339" i="5"/>
  <c r="D339" i="5" s="1"/>
  <c r="O338" i="5" l="1"/>
  <c r="P338" i="5" s="1"/>
  <c r="I338" i="5"/>
  <c r="J338" i="5" s="1"/>
  <c r="F338" i="5"/>
  <c r="G337" i="5"/>
  <c r="L337" i="5"/>
  <c r="M337" i="5" s="1"/>
  <c r="A340" i="5"/>
  <c r="D340" i="5" s="1"/>
  <c r="O339" i="5" l="1"/>
  <c r="P339" i="5" s="1"/>
  <c r="I339" i="5"/>
  <c r="J339" i="5" s="1"/>
  <c r="F339" i="5"/>
  <c r="G338" i="5"/>
  <c r="L338" i="5"/>
  <c r="M338" i="5" s="1"/>
  <c r="A341" i="5"/>
  <c r="D341" i="5" s="1"/>
  <c r="O340" i="5" l="1"/>
  <c r="P340" i="5" s="1"/>
  <c r="I340" i="5"/>
  <c r="J340" i="5" s="1"/>
  <c r="F340" i="5"/>
  <c r="L339" i="5"/>
  <c r="M339" i="5" s="1"/>
  <c r="G339" i="5"/>
  <c r="A342" i="5"/>
  <c r="D342" i="5" s="1"/>
  <c r="O341" i="5" l="1"/>
  <c r="P341" i="5" s="1"/>
  <c r="I341" i="5"/>
  <c r="J341" i="5" s="1"/>
  <c r="F341" i="5"/>
  <c r="G340" i="5"/>
  <c r="L340" i="5"/>
  <c r="M340" i="5" s="1"/>
  <c r="A343" i="5"/>
  <c r="D343" i="5" s="1"/>
  <c r="O342" i="5" l="1"/>
  <c r="P342" i="5" s="1"/>
  <c r="I342" i="5"/>
  <c r="J342" i="5" s="1"/>
  <c r="F342" i="5"/>
  <c r="L341" i="5"/>
  <c r="M341" i="5" s="1"/>
  <c r="G341" i="5"/>
  <c r="A344" i="5"/>
  <c r="D344" i="5" s="1"/>
  <c r="O343" i="5" l="1"/>
  <c r="P343" i="5" s="1"/>
  <c r="I343" i="5"/>
  <c r="J343" i="5" s="1"/>
  <c r="F343" i="5"/>
  <c r="L342" i="5"/>
  <c r="M342" i="5" s="1"/>
  <c r="G342" i="5"/>
  <c r="A345" i="5"/>
  <c r="D345" i="5" s="1"/>
  <c r="O344" i="5" l="1"/>
  <c r="P344" i="5" s="1"/>
  <c r="I344" i="5"/>
  <c r="J344" i="5" s="1"/>
  <c r="F344" i="5"/>
  <c r="L343" i="5"/>
  <c r="M343" i="5" s="1"/>
  <c r="G343" i="5"/>
  <c r="A346" i="5"/>
  <c r="D346" i="5" s="1"/>
  <c r="O345" i="5" l="1"/>
  <c r="P345" i="5" s="1"/>
  <c r="I345" i="5"/>
  <c r="J345" i="5" s="1"/>
  <c r="F345" i="5"/>
  <c r="G344" i="5"/>
  <c r="L344" i="5"/>
  <c r="M344" i="5" s="1"/>
  <c r="A347" i="5"/>
  <c r="D347" i="5" s="1"/>
  <c r="O346" i="5" l="1"/>
  <c r="P346" i="5" s="1"/>
  <c r="I346" i="5"/>
  <c r="J346" i="5" s="1"/>
  <c r="F346" i="5"/>
  <c r="L345" i="5"/>
  <c r="M345" i="5" s="1"/>
  <c r="G345" i="5"/>
  <c r="A348" i="5"/>
  <c r="D348" i="5" s="1"/>
  <c r="O347" i="5" l="1"/>
  <c r="P347" i="5" s="1"/>
  <c r="I347" i="5"/>
  <c r="J347" i="5" s="1"/>
  <c r="F347" i="5"/>
  <c r="G346" i="5"/>
  <c r="L346" i="5"/>
  <c r="M346" i="5" s="1"/>
  <c r="A349" i="5"/>
  <c r="D349" i="5" s="1"/>
  <c r="O348" i="5" l="1"/>
  <c r="P348" i="5" s="1"/>
  <c r="I348" i="5"/>
  <c r="J348" i="5" s="1"/>
  <c r="F348" i="5"/>
  <c r="G347" i="5"/>
  <c r="L347" i="5"/>
  <c r="M347" i="5" s="1"/>
  <c r="A350" i="5"/>
  <c r="D350" i="5" s="1"/>
  <c r="O349" i="5" l="1"/>
  <c r="P349" i="5" s="1"/>
  <c r="I349" i="5"/>
  <c r="J349" i="5" s="1"/>
  <c r="F349" i="5"/>
  <c r="G348" i="5"/>
  <c r="L348" i="5"/>
  <c r="M348" i="5" s="1"/>
  <c r="A351" i="5"/>
  <c r="D351" i="5" s="1"/>
  <c r="O350" i="5" l="1"/>
  <c r="P350" i="5" s="1"/>
  <c r="I350" i="5"/>
  <c r="J350" i="5" s="1"/>
  <c r="F350" i="5"/>
  <c r="G349" i="5"/>
  <c r="L349" i="5"/>
  <c r="M349" i="5" s="1"/>
  <c r="A352" i="5"/>
  <c r="D352" i="5" s="1"/>
  <c r="O351" i="5" l="1"/>
  <c r="P351" i="5" s="1"/>
  <c r="I351" i="5"/>
  <c r="J351" i="5" s="1"/>
  <c r="F351" i="5"/>
  <c r="G350" i="5"/>
  <c r="L350" i="5"/>
  <c r="M350" i="5" s="1"/>
  <c r="A353" i="5"/>
  <c r="D353" i="5" s="1"/>
  <c r="O352" i="5" l="1"/>
  <c r="P352" i="5" s="1"/>
  <c r="I352" i="5"/>
  <c r="J352" i="5" s="1"/>
  <c r="F352" i="5"/>
  <c r="G351" i="5"/>
  <c r="L351" i="5"/>
  <c r="M351" i="5" s="1"/>
  <c r="A354" i="5"/>
  <c r="D354" i="5" s="1"/>
  <c r="O353" i="5" l="1"/>
  <c r="P353" i="5" s="1"/>
  <c r="I353" i="5"/>
  <c r="J353" i="5" s="1"/>
  <c r="F353" i="5"/>
  <c r="L352" i="5"/>
  <c r="M352" i="5" s="1"/>
  <c r="G352" i="5"/>
  <c r="A355" i="5"/>
  <c r="D355" i="5" s="1"/>
  <c r="O354" i="5" l="1"/>
  <c r="P354" i="5" s="1"/>
  <c r="I354" i="5"/>
  <c r="J354" i="5" s="1"/>
  <c r="F354" i="5"/>
  <c r="L353" i="5"/>
  <c r="M353" i="5" s="1"/>
  <c r="G353" i="5"/>
  <c r="A356" i="5"/>
  <c r="D356" i="5" s="1"/>
  <c r="O355" i="5" l="1"/>
  <c r="P355" i="5" s="1"/>
  <c r="I355" i="5"/>
  <c r="J355" i="5" s="1"/>
  <c r="F355" i="5"/>
  <c r="G354" i="5"/>
  <c r="L354" i="5"/>
  <c r="M354" i="5" s="1"/>
  <c r="A357" i="5"/>
  <c r="D357" i="5" s="1"/>
  <c r="O356" i="5" l="1"/>
  <c r="P356" i="5" s="1"/>
  <c r="I356" i="5"/>
  <c r="J356" i="5" s="1"/>
  <c r="F356" i="5"/>
  <c r="G355" i="5"/>
  <c r="L355" i="5"/>
  <c r="M355" i="5" s="1"/>
  <c r="A358" i="5"/>
  <c r="D358" i="5" s="1"/>
  <c r="O357" i="5" l="1"/>
  <c r="P357" i="5" s="1"/>
  <c r="I357" i="5"/>
  <c r="J357" i="5" s="1"/>
  <c r="F357" i="5"/>
  <c r="G356" i="5"/>
  <c r="L356" i="5"/>
  <c r="M356" i="5" s="1"/>
  <c r="A359" i="5"/>
  <c r="D359" i="5" s="1"/>
  <c r="O358" i="5" l="1"/>
  <c r="P358" i="5" s="1"/>
  <c r="I358" i="5"/>
  <c r="J358" i="5" s="1"/>
  <c r="F358" i="5"/>
  <c r="G357" i="5"/>
  <c r="L357" i="5"/>
  <c r="M357" i="5" s="1"/>
  <c r="A360" i="5"/>
  <c r="D360" i="5" s="1"/>
  <c r="O359" i="5" l="1"/>
  <c r="P359" i="5" s="1"/>
  <c r="I359" i="5"/>
  <c r="J359" i="5" s="1"/>
  <c r="F359" i="5"/>
  <c r="L358" i="5"/>
  <c r="M358" i="5" s="1"/>
  <c r="G358" i="5"/>
  <c r="A361" i="5"/>
  <c r="D361" i="5" s="1"/>
  <c r="O360" i="5" l="1"/>
  <c r="P360" i="5" s="1"/>
  <c r="F360" i="5"/>
  <c r="I360" i="5"/>
  <c r="J360" i="5" s="1"/>
  <c r="L359" i="5"/>
  <c r="M359" i="5" s="1"/>
  <c r="G359" i="5"/>
  <c r="A362" i="5"/>
  <c r="D362" i="5" s="1"/>
  <c r="O361" i="5" l="1"/>
  <c r="P361" i="5" s="1"/>
  <c r="I361" i="5"/>
  <c r="J361" i="5" s="1"/>
  <c r="F361" i="5"/>
  <c r="G360" i="5"/>
  <c r="L360" i="5"/>
  <c r="M360" i="5" s="1"/>
  <c r="A363" i="5"/>
  <c r="D363" i="5" s="1"/>
  <c r="O362" i="5" l="1"/>
  <c r="P362" i="5" s="1"/>
  <c r="I362" i="5"/>
  <c r="J362" i="5" s="1"/>
  <c r="F362" i="5"/>
  <c r="G361" i="5"/>
  <c r="L361" i="5"/>
  <c r="M361" i="5" s="1"/>
  <c r="A364" i="5"/>
  <c r="D364" i="5" s="1"/>
  <c r="O363" i="5" l="1"/>
  <c r="P363" i="5" s="1"/>
  <c r="I363" i="5"/>
  <c r="J363" i="5" s="1"/>
  <c r="F363" i="5"/>
  <c r="G362" i="5"/>
  <c r="L362" i="5"/>
  <c r="M362" i="5" s="1"/>
  <c r="A365" i="5"/>
  <c r="D365" i="5" s="1"/>
  <c r="O364" i="5" l="1"/>
  <c r="P364" i="5" s="1"/>
  <c r="I364" i="5"/>
  <c r="J364" i="5" s="1"/>
  <c r="F364" i="5"/>
  <c r="L363" i="5"/>
  <c r="M363" i="5" s="1"/>
  <c r="G363" i="5"/>
  <c r="A366" i="5"/>
  <c r="D366" i="5" s="1"/>
  <c r="O365" i="5" l="1"/>
  <c r="P365" i="5" s="1"/>
  <c r="I365" i="5"/>
  <c r="J365" i="5" s="1"/>
  <c r="F365" i="5"/>
  <c r="G364" i="5"/>
  <c r="L364" i="5"/>
  <c r="M364" i="5" s="1"/>
  <c r="A367" i="5"/>
  <c r="D367" i="5" s="1"/>
  <c r="O366" i="5" l="1"/>
  <c r="P366" i="5" s="1"/>
  <c r="I366" i="5"/>
  <c r="J366" i="5" s="1"/>
  <c r="F366" i="5"/>
  <c r="L365" i="5"/>
  <c r="M365" i="5" s="1"/>
  <c r="G365" i="5"/>
  <c r="A368" i="5"/>
  <c r="D368" i="5" s="1"/>
  <c r="O367" i="5" l="1"/>
  <c r="P367" i="5" s="1"/>
  <c r="I367" i="5"/>
  <c r="J367" i="5" s="1"/>
  <c r="F367" i="5"/>
  <c r="G366" i="5"/>
  <c r="L366" i="5"/>
  <c r="M366" i="5" s="1"/>
  <c r="A369" i="5"/>
  <c r="D369" i="5" s="1"/>
  <c r="O368" i="5" l="1"/>
  <c r="P368" i="5" s="1"/>
  <c r="I368" i="5"/>
  <c r="J368" i="5" s="1"/>
  <c r="F368" i="5"/>
  <c r="L367" i="5"/>
  <c r="M367" i="5" s="1"/>
  <c r="G367" i="5"/>
  <c r="A370" i="5"/>
  <c r="D370" i="5" s="1"/>
  <c r="O369" i="5" l="1"/>
  <c r="P369" i="5" s="1"/>
  <c r="I369" i="5"/>
  <c r="J369" i="5" s="1"/>
  <c r="F369" i="5"/>
  <c r="G368" i="5"/>
  <c r="L368" i="5"/>
  <c r="M368" i="5" s="1"/>
  <c r="A371" i="5"/>
  <c r="D371" i="5" s="1"/>
  <c r="O370" i="5" l="1"/>
  <c r="P370" i="5" s="1"/>
  <c r="I370" i="5"/>
  <c r="J370" i="5" s="1"/>
  <c r="F370" i="5"/>
  <c r="G369" i="5"/>
  <c r="L369" i="5"/>
  <c r="M369" i="5" s="1"/>
  <c r="A372" i="5"/>
  <c r="D372" i="5" s="1"/>
  <c r="O371" i="5" l="1"/>
  <c r="P371" i="5" s="1"/>
  <c r="F371" i="5"/>
  <c r="I371" i="5"/>
  <c r="J371" i="5" s="1"/>
  <c r="L370" i="5"/>
  <c r="M370" i="5" s="1"/>
  <c r="G370" i="5"/>
  <c r="A373" i="5"/>
  <c r="D373" i="5" s="1"/>
  <c r="O372" i="5" l="1"/>
  <c r="P372" i="5" s="1"/>
  <c r="I372" i="5"/>
  <c r="J372" i="5" s="1"/>
  <c r="F372" i="5"/>
  <c r="L371" i="5"/>
  <c r="M371" i="5" s="1"/>
  <c r="G371" i="5"/>
  <c r="A374" i="5"/>
  <c r="D374" i="5" s="1"/>
  <c r="O373" i="5" l="1"/>
  <c r="P373" i="5" s="1"/>
  <c r="I373" i="5"/>
  <c r="J373" i="5" s="1"/>
  <c r="F373" i="5"/>
  <c r="G372" i="5"/>
  <c r="L372" i="5"/>
  <c r="M372" i="5" s="1"/>
  <c r="A375" i="5"/>
  <c r="D375" i="5" s="1"/>
  <c r="O374" i="5" l="1"/>
  <c r="P374" i="5" s="1"/>
  <c r="I374" i="5"/>
  <c r="J374" i="5" s="1"/>
  <c r="F374" i="5"/>
  <c r="G373" i="5"/>
  <c r="L373" i="5"/>
  <c r="M373" i="5" s="1"/>
  <c r="A376" i="5"/>
  <c r="D376" i="5" s="1"/>
  <c r="O375" i="5" l="1"/>
  <c r="P375" i="5" s="1"/>
  <c r="F375" i="5"/>
  <c r="I375" i="5"/>
  <c r="J375" i="5" s="1"/>
  <c r="G374" i="5"/>
  <c r="L374" i="5"/>
  <c r="M374" i="5" s="1"/>
  <c r="A377" i="5"/>
  <c r="D377" i="5" s="1"/>
  <c r="O376" i="5" l="1"/>
  <c r="P376" i="5" s="1"/>
  <c r="I376" i="5"/>
  <c r="J376" i="5" s="1"/>
  <c r="F376" i="5"/>
  <c r="L375" i="5"/>
  <c r="M375" i="5" s="1"/>
  <c r="G375" i="5"/>
  <c r="A378" i="5"/>
  <c r="D378" i="5" s="1"/>
  <c r="O377" i="5" l="1"/>
  <c r="P377" i="5" s="1"/>
  <c r="I377" i="5"/>
  <c r="J377" i="5" s="1"/>
  <c r="F377" i="5"/>
  <c r="G376" i="5"/>
  <c r="L376" i="5"/>
  <c r="M376" i="5" s="1"/>
  <c r="A379" i="5"/>
  <c r="D379" i="5" s="1"/>
  <c r="O378" i="5" l="1"/>
  <c r="P378" i="5" s="1"/>
  <c r="I378" i="5"/>
  <c r="J378" i="5" s="1"/>
  <c r="F378" i="5"/>
  <c r="L377" i="5"/>
  <c r="M377" i="5" s="1"/>
  <c r="G377" i="5"/>
  <c r="A380" i="5"/>
  <c r="D380" i="5" s="1"/>
  <c r="O379" i="5" l="1"/>
  <c r="P379" i="5" s="1"/>
  <c r="I379" i="5"/>
  <c r="J379" i="5" s="1"/>
  <c r="F379" i="5"/>
  <c r="L378" i="5"/>
  <c r="M378" i="5" s="1"/>
  <c r="G378" i="5"/>
  <c r="A381" i="5"/>
  <c r="D381" i="5" s="1"/>
  <c r="O380" i="5" l="1"/>
  <c r="P380" i="5" s="1"/>
  <c r="I380" i="5"/>
  <c r="J380" i="5" s="1"/>
  <c r="F380" i="5"/>
  <c r="L379" i="5"/>
  <c r="M379" i="5" s="1"/>
  <c r="G379" i="5"/>
  <c r="A382" i="5"/>
  <c r="D382" i="5" s="1"/>
  <c r="O381" i="5" l="1"/>
  <c r="P381" i="5" s="1"/>
  <c r="I381" i="5"/>
  <c r="J381" i="5" s="1"/>
  <c r="F381" i="5"/>
  <c r="G380" i="5"/>
  <c r="L380" i="5"/>
  <c r="M380" i="5" s="1"/>
  <c r="A383" i="5"/>
  <c r="D383" i="5" s="1"/>
  <c r="O382" i="5" l="1"/>
  <c r="P382" i="5" s="1"/>
  <c r="I382" i="5"/>
  <c r="J382" i="5" s="1"/>
  <c r="F382" i="5"/>
  <c r="L381" i="5"/>
  <c r="M381" i="5" s="1"/>
  <c r="G381" i="5"/>
  <c r="A384" i="5"/>
  <c r="D384" i="5" s="1"/>
  <c r="O383" i="5" l="1"/>
  <c r="P383" i="5" s="1"/>
  <c r="F383" i="5"/>
  <c r="I383" i="5"/>
  <c r="J383" i="5" s="1"/>
  <c r="L382" i="5"/>
  <c r="M382" i="5" s="1"/>
  <c r="G382" i="5"/>
  <c r="A385" i="5"/>
  <c r="D385" i="5" s="1"/>
  <c r="O384" i="5" l="1"/>
  <c r="P384" i="5" s="1"/>
  <c r="I384" i="5"/>
  <c r="J384" i="5" s="1"/>
  <c r="F384" i="5"/>
  <c r="G383" i="5"/>
  <c r="L383" i="5"/>
  <c r="M383" i="5" s="1"/>
  <c r="A386" i="5"/>
  <c r="D386" i="5" s="1"/>
  <c r="O385" i="5" l="1"/>
  <c r="P385" i="5" s="1"/>
  <c r="I385" i="5"/>
  <c r="J385" i="5" s="1"/>
  <c r="F385" i="5"/>
  <c r="G384" i="5"/>
  <c r="L384" i="5"/>
  <c r="M384" i="5" s="1"/>
  <c r="A387" i="5"/>
  <c r="D387" i="5" s="1"/>
  <c r="O386" i="5" l="1"/>
  <c r="P386" i="5" s="1"/>
  <c r="F386" i="5"/>
  <c r="I386" i="5"/>
  <c r="J386" i="5" s="1"/>
  <c r="G385" i="5"/>
  <c r="L385" i="5"/>
  <c r="M385" i="5" s="1"/>
  <c r="A388" i="5"/>
  <c r="D388" i="5" s="1"/>
  <c r="O387" i="5" l="1"/>
  <c r="P387" i="5" s="1"/>
  <c r="I387" i="5"/>
  <c r="J387" i="5" s="1"/>
  <c r="F387" i="5"/>
  <c r="L386" i="5"/>
  <c r="M386" i="5" s="1"/>
  <c r="G386" i="5"/>
  <c r="A389" i="5"/>
  <c r="D389" i="5" s="1"/>
  <c r="O388" i="5" l="1"/>
  <c r="P388" i="5" s="1"/>
  <c r="I388" i="5"/>
  <c r="J388" i="5" s="1"/>
  <c r="F388" i="5"/>
  <c r="G387" i="5"/>
  <c r="L387" i="5"/>
  <c r="M387" i="5" s="1"/>
  <c r="A390" i="5"/>
  <c r="D390" i="5" s="1"/>
  <c r="O389" i="5" l="1"/>
  <c r="P389" i="5" s="1"/>
  <c r="I389" i="5"/>
  <c r="J389" i="5" s="1"/>
  <c r="F389" i="5"/>
  <c r="G388" i="5"/>
  <c r="L388" i="5"/>
  <c r="M388" i="5" s="1"/>
  <c r="A391" i="5"/>
  <c r="D391" i="5" s="1"/>
  <c r="O390" i="5" l="1"/>
  <c r="P390" i="5" s="1"/>
  <c r="I390" i="5"/>
  <c r="J390" i="5" s="1"/>
  <c r="F390" i="5"/>
  <c r="L389" i="5"/>
  <c r="M389" i="5" s="1"/>
  <c r="G389" i="5"/>
  <c r="A392" i="5"/>
  <c r="D392" i="5" s="1"/>
  <c r="O391" i="5" l="1"/>
  <c r="P391" i="5" s="1"/>
  <c r="I391" i="5"/>
  <c r="J391" i="5" s="1"/>
  <c r="F391" i="5"/>
  <c r="L390" i="5"/>
  <c r="M390" i="5" s="1"/>
  <c r="G390" i="5"/>
  <c r="A393" i="5"/>
  <c r="D393" i="5" s="1"/>
  <c r="O392" i="5" l="1"/>
  <c r="P392" i="5" s="1"/>
  <c r="I392" i="5"/>
  <c r="J392" i="5" s="1"/>
  <c r="F392" i="5"/>
  <c r="G391" i="5"/>
  <c r="L391" i="5"/>
  <c r="M391" i="5" s="1"/>
  <c r="A394" i="5"/>
  <c r="D394" i="5" s="1"/>
  <c r="O393" i="5" l="1"/>
  <c r="P393" i="5" s="1"/>
  <c r="F393" i="5"/>
  <c r="I393" i="5"/>
  <c r="J393" i="5" s="1"/>
  <c r="L392" i="5"/>
  <c r="M392" i="5" s="1"/>
  <c r="G392" i="5"/>
  <c r="A395" i="5"/>
  <c r="D395" i="5" s="1"/>
  <c r="O394" i="5" l="1"/>
  <c r="P394" i="5" s="1"/>
  <c r="I394" i="5"/>
  <c r="J394" i="5" s="1"/>
  <c r="F394" i="5"/>
  <c r="G393" i="5"/>
  <c r="L393" i="5"/>
  <c r="M393" i="5" s="1"/>
  <c r="A396" i="5"/>
  <c r="D396" i="5" s="1"/>
  <c r="O395" i="5" l="1"/>
  <c r="P395" i="5" s="1"/>
  <c r="I395" i="5"/>
  <c r="J395" i="5" s="1"/>
  <c r="F395" i="5"/>
  <c r="G394" i="5"/>
  <c r="L394" i="5"/>
  <c r="M394" i="5" s="1"/>
  <c r="A397" i="5"/>
  <c r="D397" i="5" s="1"/>
  <c r="O396" i="5" l="1"/>
  <c r="P396" i="5" s="1"/>
  <c r="I396" i="5"/>
  <c r="J396" i="5" s="1"/>
  <c r="F396" i="5"/>
  <c r="G395" i="5"/>
  <c r="L395" i="5"/>
  <c r="M395" i="5" s="1"/>
  <c r="A398" i="5"/>
  <c r="D398" i="5" s="1"/>
  <c r="O397" i="5" l="1"/>
  <c r="P397" i="5" s="1"/>
  <c r="I397" i="5"/>
  <c r="J397" i="5" s="1"/>
  <c r="F397" i="5"/>
  <c r="L396" i="5"/>
  <c r="M396" i="5" s="1"/>
  <c r="G396" i="5"/>
  <c r="A399" i="5"/>
  <c r="D399" i="5" s="1"/>
  <c r="O398" i="5" l="1"/>
  <c r="P398" i="5" s="1"/>
  <c r="I398" i="5"/>
  <c r="J398" i="5" s="1"/>
  <c r="F398" i="5"/>
  <c r="G397" i="5"/>
  <c r="L397" i="5"/>
  <c r="M397" i="5" s="1"/>
  <c r="A400" i="5"/>
  <c r="D400" i="5" s="1"/>
  <c r="O399" i="5" l="1"/>
  <c r="P399" i="5" s="1"/>
  <c r="I399" i="5"/>
  <c r="J399" i="5" s="1"/>
  <c r="F399" i="5"/>
  <c r="G398" i="5"/>
  <c r="L398" i="5"/>
  <c r="M398" i="5" s="1"/>
  <c r="A401" i="5"/>
  <c r="D401" i="5" s="1"/>
  <c r="O400" i="5" l="1"/>
  <c r="P400" i="5" s="1"/>
  <c r="I400" i="5"/>
  <c r="J400" i="5" s="1"/>
  <c r="F400" i="5"/>
  <c r="L399" i="5"/>
  <c r="M399" i="5" s="1"/>
  <c r="G399" i="5"/>
  <c r="A402" i="5"/>
  <c r="D402" i="5" s="1"/>
  <c r="O401" i="5" l="1"/>
  <c r="P401" i="5" s="1"/>
  <c r="I401" i="5"/>
  <c r="J401" i="5" s="1"/>
  <c r="F401" i="5"/>
  <c r="G400" i="5"/>
  <c r="L400" i="5"/>
  <c r="M400" i="5" s="1"/>
  <c r="A403" i="5"/>
  <c r="D403" i="5" s="1"/>
  <c r="O402" i="5" l="1"/>
  <c r="P402" i="5" s="1"/>
  <c r="I402" i="5"/>
  <c r="J402" i="5" s="1"/>
  <c r="F402" i="5"/>
  <c r="L401" i="5"/>
  <c r="M401" i="5" s="1"/>
  <c r="G401" i="5"/>
  <c r="A404" i="5"/>
  <c r="D404" i="5" s="1"/>
  <c r="O403" i="5" l="1"/>
  <c r="P403" i="5" s="1"/>
  <c r="I403" i="5"/>
  <c r="J403" i="5" s="1"/>
  <c r="F403" i="5"/>
  <c r="L402" i="5"/>
  <c r="M402" i="5" s="1"/>
  <c r="G402" i="5"/>
  <c r="A405" i="5"/>
  <c r="D405" i="5" s="1"/>
  <c r="O404" i="5" l="1"/>
  <c r="P404" i="5" s="1"/>
  <c r="I404" i="5"/>
  <c r="J404" i="5" s="1"/>
  <c r="F404" i="5"/>
  <c r="G403" i="5"/>
  <c r="L403" i="5"/>
  <c r="M403" i="5" s="1"/>
  <c r="A406" i="5"/>
  <c r="D406" i="5" s="1"/>
  <c r="O405" i="5" l="1"/>
  <c r="P405" i="5" s="1"/>
  <c r="I405" i="5"/>
  <c r="J405" i="5" s="1"/>
  <c r="F405" i="5"/>
  <c r="G404" i="5"/>
  <c r="L404" i="5"/>
  <c r="M404" i="5" s="1"/>
  <c r="A407" i="5"/>
  <c r="D407" i="5" s="1"/>
  <c r="O406" i="5" l="1"/>
  <c r="P406" i="5" s="1"/>
  <c r="I406" i="5"/>
  <c r="J406" i="5" s="1"/>
  <c r="F406" i="5"/>
  <c r="L405" i="5"/>
  <c r="M405" i="5" s="1"/>
  <c r="G405" i="5"/>
  <c r="A408" i="5"/>
  <c r="D408" i="5" s="1"/>
  <c r="O407" i="5" l="1"/>
  <c r="P407" i="5" s="1"/>
  <c r="F407" i="5"/>
  <c r="I407" i="5"/>
  <c r="J407" i="5" s="1"/>
  <c r="G406" i="5"/>
  <c r="L406" i="5"/>
  <c r="M406" i="5" s="1"/>
  <c r="A409" i="5"/>
  <c r="D409" i="5" s="1"/>
  <c r="O408" i="5" l="1"/>
  <c r="P408" i="5" s="1"/>
  <c r="I408" i="5"/>
  <c r="J408" i="5" s="1"/>
  <c r="F408" i="5"/>
  <c r="G407" i="5"/>
  <c r="L407" i="5"/>
  <c r="M407" i="5" s="1"/>
  <c r="A410" i="5"/>
  <c r="D410" i="5" s="1"/>
  <c r="O409" i="5" l="1"/>
  <c r="P409" i="5" s="1"/>
  <c r="I409" i="5"/>
  <c r="J409" i="5" s="1"/>
  <c r="F409" i="5"/>
  <c r="L408" i="5"/>
  <c r="M408" i="5" s="1"/>
  <c r="G408" i="5"/>
  <c r="A411" i="5"/>
  <c r="D411" i="5" s="1"/>
  <c r="O410" i="5" l="1"/>
  <c r="P410" i="5" s="1"/>
  <c r="I410" i="5"/>
  <c r="J410" i="5" s="1"/>
  <c r="F410" i="5"/>
  <c r="L409" i="5"/>
  <c r="M409" i="5" s="1"/>
  <c r="G409" i="5"/>
  <c r="A412" i="5"/>
  <c r="D412" i="5" s="1"/>
  <c r="O411" i="5" l="1"/>
  <c r="P411" i="5" s="1"/>
  <c r="I411" i="5"/>
  <c r="J411" i="5" s="1"/>
  <c r="F411" i="5"/>
  <c r="G410" i="5"/>
  <c r="L410" i="5"/>
  <c r="M410" i="5" s="1"/>
  <c r="A413" i="5"/>
  <c r="D413" i="5" s="1"/>
  <c r="O412" i="5" l="1"/>
  <c r="P412" i="5" s="1"/>
  <c r="F412" i="5"/>
  <c r="I412" i="5"/>
  <c r="J412" i="5" s="1"/>
  <c r="G411" i="5"/>
  <c r="L411" i="5"/>
  <c r="M411" i="5" s="1"/>
  <c r="A414" i="5"/>
  <c r="D414" i="5" s="1"/>
  <c r="O413" i="5" l="1"/>
  <c r="P413" i="5" s="1"/>
  <c r="I413" i="5"/>
  <c r="J413" i="5" s="1"/>
  <c r="F413" i="5"/>
  <c r="G412" i="5"/>
  <c r="L412" i="5"/>
  <c r="M412" i="5" s="1"/>
  <c r="A415" i="5"/>
  <c r="D415" i="5" s="1"/>
  <c r="O414" i="5" l="1"/>
  <c r="P414" i="5" s="1"/>
  <c r="I414" i="5"/>
  <c r="J414" i="5" s="1"/>
  <c r="F414" i="5"/>
  <c r="G413" i="5"/>
  <c r="L413" i="5"/>
  <c r="M413" i="5" s="1"/>
  <c r="A416" i="5"/>
  <c r="D416" i="5" s="1"/>
  <c r="O415" i="5" l="1"/>
  <c r="P415" i="5" s="1"/>
  <c r="I415" i="5"/>
  <c r="J415" i="5" s="1"/>
  <c r="F415" i="5"/>
  <c r="G414" i="5"/>
  <c r="L414" i="5"/>
  <c r="M414" i="5" s="1"/>
  <c r="A417" i="5"/>
  <c r="D417" i="5" s="1"/>
  <c r="O416" i="5" l="1"/>
  <c r="P416" i="5" s="1"/>
  <c r="F416" i="5"/>
  <c r="I416" i="5"/>
  <c r="J416" i="5" s="1"/>
  <c r="G415" i="5"/>
  <c r="L415" i="5"/>
  <c r="M415" i="5" s="1"/>
  <c r="A418" i="5"/>
  <c r="D418" i="5" s="1"/>
  <c r="O417" i="5" l="1"/>
  <c r="P417" i="5" s="1"/>
  <c r="I417" i="5"/>
  <c r="J417" i="5" s="1"/>
  <c r="F417" i="5"/>
  <c r="G416" i="5"/>
  <c r="L416" i="5"/>
  <c r="M416" i="5" s="1"/>
  <c r="A419" i="5"/>
  <c r="D419" i="5" s="1"/>
  <c r="O418" i="5" l="1"/>
  <c r="P418" i="5" s="1"/>
  <c r="I418" i="5"/>
  <c r="J418" i="5" s="1"/>
  <c r="F418" i="5"/>
  <c r="L417" i="5"/>
  <c r="M417" i="5" s="1"/>
  <c r="G417" i="5"/>
  <c r="A420" i="5"/>
  <c r="D420" i="5" s="1"/>
  <c r="O419" i="5" l="1"/>
  <c r="P419" i="5" s="1"/>
  <c r="I419" i="5"/>
  <c r="J419" i="5" s="1"/>
  <c r="F419" i="5"/>
  <c r="G418" i="5"/>
  <c r="L418" i="5"/>
  <c r="M418" i="5" s="1"/>
  <c r="A421" i="5"/>
  <c r="D421" i="5" s="1"/>
  <c r="O420" i="5" l="1"/>
  <c r="P420" i="5" s="1"/>
  <c r="I420" i="5"/>
  <c r="J420" i="5" s="1"/>
  <c r="F420" i="5"/>
  <c r="G419" i="5"/>
  <c r="L419" i="5"/>
  <c r="M419" i="5" s="1"/>
  <c r="A422" i="5"/>
  <c r="D422" i="5" s="1"/>
  <c r="O421" i="5" l="1"/>
  <c r="P421" i="5" s="1"/>
  <c r="I421" i="5"/>
  <c r="J421" i="5" s="1"/>
  <c r="F421" i="5"/>
  <c r="L420" i="5"/>
  <c r="M420" i="5" s="1"/>
  <c r="G420" i="5"/>
  <c r="A423" i="5"/>
  <c r="D423" i="5" s="1"/>
  <c r="O422" i="5" l="1"/>
  <c r="P422" i="5" s="1"/>
  <c r="F422" i="5"/>
  <c r="I422" i="5"/>
  <c r="J422" i="5" s="1"/>
  <c r="G421" i="5"/>
  <c r="L421" i="5"/>
  <c r="M421" i="5" s="1"/>
  <c r="A424" i="5"/>
  <c r="D424" i="5" s="1"/>
  <c r="O423" i="5" l="1"/>
  <c r="P423" i="5" s="1"/>
  <c r="F423" i="5"/>
  <c r="I423" i="5"/>
  <c r="J423" i="5" s="1"/>
  <c r="L422" i="5"/>
  <c r="M422" i="5" s="1"/>
  <c r="G422" i="5"/>
  <c r="A425" i="5"/>
  <c r="D425" i="5" s="1"/>
  <c r="O424" i="5" l="1"/>
  <c r="P424" i="5" s="1"/>
  <c r="I424" i="5"/>
  <c r="J424" i="5" s="1"/>
  <c r="F424" i="5"/>
  <c r="G423" i="5"/>
  <c r="L423" i="5"/>
  <c r="M423" i="5" s="1"/>
  <c r="A426" i="5"/>
  <c r="D426" i="5" s="1"/>
  <c r="O425" i="5" l="1"/>
  <c r="P425" i="5" s="1"/>
  <c r="I425" i="5"/>
  <c r="J425" i="5" s="1"/>
  <c r="F425" i="5"/>
  <c r="L424" i="5"/>
  <c r="M424" i="5" s="1"/>
  <c r="G424" i="5"/>
  <c r="A427" i="5"/>
  <c r="D427" i="5" s="1"/>
  <c r="O426" i="5" l="1"/>
  <c r="P426" i="5" s="1"/>
  <c r="I426" i="5"/>
  <c r="J426" i="5" s="1"/>
  <c r="F426" i="5"/>
  <c r="G425" i="5"/>
  <c r="L425" i="5"/>
  <c r="M425" i="5" s="1"/>
  <c r="A428" i="5"/>
  <c r="D428" i="5" s="1"/>
  <c r="O427" i="5" l="1"/>
  <c r="P427" i="5" s="1"/>
  <c r="I427" i="5"/>
  <c r="J427" i="5" s="1"/>
  <c r="F427" i="5"/>
  <c r="G426" i="5"/>
  <c r="L426" i="5"/>
  <c r="M426" i="5" s="1"/>
  <c r="A429" i="5"/>
  <c r="D429" i="5" s="1"/>
  <c r="O428" i="5" l="1"/>
  <c r="P428" i="5" s="1"/>
  <c r="I428" i="5"/>
  <c r="J428" i="5" s="1"/>
  <c r="F428" i="5"/>
  <c r="G427" i="5"/>
  <c r="L427" i="5"/>
  <c r="M427" i="5" s="1"/>
  <c r="A430" i="5"/>
  <c r="D430" i="5" s="1"/>
  <c r="O429" i="5" l="1"/>
  <c r="P429" i="5" s="1"/>
  <c r="I429" i="5"/>
  <c r="J429" i="5" s="1"/>
  <c r="F429" i="5"/>
  <c r="G428" i="5"/>
  <c r="L428" i="5"/>
  <c r="M428" i="5" s="1"/>
  <c r="A431" i="5"/>
  <c r="D431" i="5" s="1"/>
  <c r="O430" i="5" l="1"/>
  <c r="P430" i="5" s="1"/>
  <c r="I430" i="5"/>
  <c r="J430" i="5" s="1"/>
  <c r="F430" i="5"/>
  <c r="G429" i="5"/>
  <c r="L429" i="5"/>
  <c r="M429" i="5" s="1"/>
  <c r="A432" i="5"/>
  <c r="D432" i="5" s="1"/>
  <c r="O431" i="5" l="1"/>
  <c r="P431" i="5" s="1"/>
  <c r="I431" i="5"/>
  <c r="J431" i="5" s="1"/>
  <c r="F431" i="5"/>
  <c r="L430" i="5"/>
  <c r="M430" i="5" s="1"/>
  <c r="G430" i="5"/>
  <c r="A433" i="5"/>
  <c r="D433" i="5" s="1"/>
  <c r="O432" i="5" l="1"/>
  <c r="P432" i="5" s="1"/>
  <c r="I432" i="5"/>
  <c r="J432" i="5" s="1"/>
  <c r="F432" i="5"/>
  <c r="G431" i="5"/>
  <c r="L431" i="5"/>
  <c r="M431" i="5" s="1"/>
  <c r="A434" i="5"/>
  <c r="D434" i="5" s="1"/>
  <c r="O433" i="5" l="1"/>
  <c r="P433" i="5" s="1"/>
  <c r="I433" i="5"/>
  <c r="J433" i="5" s="1"/>
  <c r="F433" i="5"/>
  <c r="G432" i="5"/>
  <c r="L432" i="5"/>
  <c r="M432" i="5" s="1"/>
  <c r="A435" i="5"/>
  <c r="D435" i="5" s="1"/>
  <c r="O434" i="5" l="1"/>
  <c r="P434" i="5" s="1"/>
  <c r="I434" i="5"/>
  <c r="J434" i="5" s="1"/>
  <c r="F434" i="5"/>
  <c r="G433" i="5"/>
  <c r="L433" i="5"/>
  <c r="M433" i="5" s="1"/>
  <c r="A436" i="5"/>
  <c r="D436" i="5" s="1"/>
  <c r="O435" i="5" l="1"/>
  <c r="P435" i="5" s="1"/>
  <c r="F435" i="5"/>
  <c r="I435" i="5"/>
  <c r="J435" i="5" s="1"/>
  <c r="L434" i="5"/>
  <c r="M434" i="5" s="1"/>
  <c r="G434" i="5"/>
  <c r="A437" i="5"/>
  <c r="D437" i="5" s="1"/>
  <c r="O436" i="5" l="1"/>
  <c r="P436" i="5" s="1"/>
  <c r="I436" i="5"/>
  <c r="J436" i="5" s="1"/>
  <c r="F436" i="5"/>
  <c r="L435" i="5"/>
  <c r="M435" i="5" s="1"/>
  <c r="G435" i="5"/>
  <c r="A438" i="5"/>
  <c r="D438" i="5" s="1"/>
  <c r="O437" i="5" l="1"/>
  <c r="P437" i="5" s="1"/>
  <c r="I437" i="5"/>
  <c r="J437" i="5" s="1"/>
  <c r="F437" i="5"/>
  <c r="G436" i="5"/>
  <c r="L436" i="5"/>
  <c r="M436" i="5" s="1"/>
  <c r="A439" i="5"/>
  <c r="D439" i="5" s="1"/>
  <c r="O438" i="5" l="1"/>
  <c r="P438" i="5" s="1"/>
  <c r="I438" i="5"/>
  <c r="J438" i="5" s="1"/>
  <c r="F438" i="5"/>
  <c r="L437" i="5"/>
  <c r="M437" i="5" s="1"/>
  <c r="G437" i="5"/>
  <c r="A440" i="5"/>
  <c r="D440" i="5" s="1"/>
  <c r="O439" i="5" l="1"/>
  <c r="P439" i="5" s="1"/>
  <c r="I439" i="5"/>
  <c r="J439" i="5" s="1"/>
  <c r="F439" i="5"/>
  <c r="G438" i="5"/>
  <c r="L438" i="5"/>
  <c r="M438" i="5" s="1"/>
  <c r="A441" i="5"/>
  <c r="D441" i="5" s="1"/>
  <c r="O440" i="5" l="1"/>
  <c r="P440" i="5" s="1"/>
  <c r="I440" i="5"/>
  <c r="J440" i="5" s="1"/>
  <c r="F440" i="5"/>
  <c r="L439" i="5"/>
  <c r="M439" i="5" s="1"/>
  <c r="G439" i="5"/>
  <c r="A442" i="5"/>
  <c r="D442" i="5" s="1"/>
  <c r="O441" i="5" l="1"/>
  <c r="P441" i="5" s="1"/>
  <c r="I441" i="5"/>
  <c r="J441" i="5" s="1"/>
  <c r="F441" i="5"/>
  <c r="G440" i="5"/>
  <c r="L440" i="5"/>
  <c r="M440" i="5" s="1"/>
  <c r="A443" i="5"/>
  <c r="D443" i="5" s="1"/>
  <c r="O442" i="5" l="1"/>
  <c r="P442" i="5" s="1"/>
  <c r="I442" i="5"/>
  <c r="J442" i="5" s="1"/>
  <c r="F442" i="5"/>
  <c r="G441" i="5"/>
  <c r="L441" i="5"/>
  <c r="M441" i="5" s="1"/>
  <c r="A444" i="5"/>
  <c r="D444" i="5" s="1"/>
  <c r="O443" i="5" l="1"/>
  <c r="P443" i="5" s="1"/>
  <c r="I443" i="5"/>
  <c r="J443" i="5" s="1"/>
  <c r="F443" i="5"/>
  <c r="G442" i="5"/>
  <c r="L442" i="5"/>
  <c r="M442" i="5" s="1"/>
  <c r="A445" i="5"/>
  <c r="D445" i="5" s="1"/>
  <c r="O444" i="5" l="1"/>
  <c r="P444" i="5" s="1"/>
  <c r="I444" i="5"/>
  <c r="J444" i="5" s="1"/>
  <c r="F444" i="5"/>
  <c r="G443" i="5"/>
  <c r="L443" i="5"/>
  <c r="M443" i="5" s="1"/>
  <c r="A446" i="5"/>
  <c r="D446" i="5" s="1"/>
  <c r="O445" i="5" l="1"/>
  <c r="P445" i="5" s="1"/>
  <c r="I445" i="5"/>
  <c r="J445" i="5" s="1"/>
  <c r="F445" i="5"/>
  <c r="L444" i="5"/>
  <c r="M444" i="5" s="1"/>
  <c r="G444" i="5"/>
  <c r="A447" i="5"/>
  <c r="D447" i="5" s="1"/>
  <c r="O446" i="5" l="1"/>
  <c r="P446" i="5" s="1"/>
  <c r="I446" i="5"/>
  <c r="J446" i="5" s="1"/>
  <c r="F446" i="5"/>
  <c r="G445" i="5"/>
  <c r="L445" i="5"/>
  <c r="M445" i="5" s="1"/>
  <c r="A448" i="5"/>
  <c r="D448" i="5" s="1"/>
  <c r="O447" i="5" l="1"/>
  <c r="P447" i="5" s="1"/>
  <c r="I447" i="5"/>
  <c r="J447" i="5" s="1"/>
  <c r="F447" i="5"/>
  <c r="G446" i="5"/>
  <c r="L446" i="5"/>
  <c r="M446" i="5" s="1"/>
  <c r="A449" i="5"/>
  <c r="D449" i="5" s="1"/>
  <c r="O448" i="5" l="1"/>
  <c r="P448" i="5" s="1"/>
  <c r="I448" i="5"/>
  <c r="J448" i="5" s="1"/>
  <c r="F448" i="5"/>
  <c r="G447" i="5"/>
  <c r="L447" i="5"/>
  <c r="M447" i="5" s="1"/>
  <c r="A450" i="5"/>
  <c r="D450" i="5" s="1"/>
  <c r="O449" i="5" l="1"/>
  <c r="P449" i="5" s="1"/>
  <c r="I449" i="5"/>
  <c r="J449" i="5" s="1"/>
  <c r="F449" i="5"/>
  <c r="G448" i="5"/>
  <c r="L448" i="5"/>
  <c r="M448" i="5" s="1"/>
  <c r="A451" i="5"/>
  <c r="D451" i="5" s="1"/>
  <c r="O450" i="5" l="1"/>
  <c r="P450" i="5" s="1"/>
  <c r="F450" i="5"/>
  <c r="I450" i="5"/>
  <c r="J450" i="5" s="1"/>
  <c r="G449" i="5"/>
  <c r="L449" i="5"/>
  <c r="M449" i="5" s="1"/>
  <c r="A452" i="5"/>
  <c r="D452" i="5" s="1"/>
  <c r="O451" i="5" l="1"/>
  <c r="P451" i="5" s="1"/>
  <c r="I451" i="5"/>
  <c r="J451" i="5" s="1"/>
  <c r="F451" i="5"/>
  <c r="G450" i="5"/>
  <c r="L450" i="5"/>
  <c r="M450" i="5" s="1"/>
  <c r="A453" i="5"/>
  <c r="D453" i="5" s="1"/>
  <c r="O452" i="5" l="1"/>
  <c r="P452" i="5" s="1"/>
  <c r="I452" i="5"/>
  <c r="J452" i="5" s="1"/>
  <c r="F452" i="5"/>
  <c r="G451" i="5"/>
  <c r="L451" i="5"/>
  <c r="M451" i="5" s="1"/>
  <c r="A454" i="5"/>
  <c r="D454" i="5" s="1"/>
  <c r="O453" i="5" l="1"/>
  <c r="P453" i="5" s="1"/>
  <c r="I453" i="5"/>
  <c r="J453" i="5" s="1"/>
  <c r="F453" i="5"/>
  <c r="G452" i="5"/>
  <c r="L452" i="5"/>
  <c r="M452" i="5" s="1"/>
  <c r="A455" i="5"/>
  <c r="D455" i="5" s="1"/>
  <c r="O454" i="5" l="1"/>
  <c r="P454" i="5" s="1"/>
  <c r="I454" i="5"/>
  <c r="J454" i="5" s="1"/>
  <c r="F454" i="5"/>
  <c r="G453" i="5"/>
  <c r="L453" i="5"/>
  <c r="M453" i="5" s="1"/>
  <c r="A456" i="5"/>
  <c r="D456" i="5" s="1"/>
  <c r="O455" i="5" l="1"/>
  <c r="P455" i="5" s="1"/>
  <c r="F455" i="5"/>
  <c r="I455" i="5"/>
  <c r="J455" i="5" s="1"/>
  <c r="L454" i="5"/>
  <c r="M454" i="5" s="1"/>
  <c r="G454" i="5"/>
  <c r="A457" i="5"/>
  <c r="D457" i="5" s="1"/>
  <c r="O456" i="5" l="1"/>
  <c r="P456" i="5" s="1"/>
  <c r="I456" i="5"/>
  <c r="J456" i="5" s="1"/>
  <c r="F456" i="5"/>
  <c r="L455" i="5"/>
  <c r="M455" i="5" s="1"/>
  <c r="G455" i="5"/>
  <c r="A458" i="5"/>
  <c r="D458" i="5" s="1"/>
  <c r="O457" i="5" l="1"/>
  <c r="P457" i="5" s="1"/>
  <c r="I457" i="5"/>
  <c r="J457" i="5" s="1"/>
  <c r="F457" i="5"/>
  <c r="G456" i="5"/>
  <c r="L456" i="5"/>
  <c r="M456" i="5" s="1"/>
  <c r="A459" i="5"/>
  <c r="D459" i="5" s="1"/>
  <c r="O458" i="5" l="1"/>
  <c r="P458" i="5" s="1"/>
  <c r="I458" i="5"/>
  <c r="J458" i="5" s="1"/>
  <c r="F458" i="5"/>
  <c r="G457" i="5"/>
  <c r="L457" i="5"/>
  <c r="M457" i="5" s="1"/>
  <c r="A460" i="5"/>
  <c r="D460" i="5" s="1"/>
  <c r="O459" i="5" l="1"/>
  <c r="P459" i="5" s="1"/>
  <c r="I459" i="5"/>
  <c r="J459" i="5" s="1"/>
  <c r="F459" i="5"/>
  <c r="G458" i="5"/>
  <c r="L458" i="5"/>
  <c r="M458" i="5" s="1"/>
  <c r="A461" i="5"/>
  <c r="D461" i="5" s="1"/>
  <c r="O460" i="5" l="1"/>
  <c r="P460" i="5" s="1"/>
  <c r="I460" i="5"/>
  <c r="J460" i="5" s="1"/>
  <c r="F460" i="5"/>
  <c r="L459" i="5"/>
  <c r="M459" i="5" s="1"/>
  <c r="G459" i="5"/>
  <c r="A462" i="5"/>
  <c r="D462" i="5" s="1"/>
  <c r="O461" i="5" l="1"/>
  <c r="P461" i="5" s="1"/>
  <c r="I461" i="5"/>
  <c r="J461" i="5" s="1"/>
  <c r="F461" i="5"/>
  <c r="G460" i="5"/>
  <c r="L460" i="5"/>
  <c r="M460" i="5" s="1"/>
  <c r="A463" i="5"/>
  <c r="D463" i="5" s="1"/>
  <c r="O462" i="5" l="1"/>
  <c r="P462" i="5" s="1"/>
  <c r="I462" i="5"/>
  <c r="J462" i="5" s="1"/>
  <c r="F462" i="5"/>
  <c r="L461" i="5"/>
  <c r="M461" i="5" s="1"/>
  <c r="G461" i="5"/>
  <c r="A464" i="5"/>
  <c r="D464" i="5" s="1"/>
  <c r="O463" i="5" l="1"/>
  <c r="P463" i="5" s="1"/>
  <c r="I463" i="5"/>
  <c r="J463" i="5" s="1"/>
  <c r="F463" i="5"/>
  <c r="G462" i="5"/>
  <c r="L462" i="5"/>
  <c r="M462" i="5" s="1"/>
  <c r="A465" i="5"/>
  <c r="D465" i="5" s="1"/>
  <c r="O464" i="5" l="1"/>
  <c r="P464" i="5" s="1"/>
  <c r="I464" i="5"/>
  <c r="J464" i="5" s="1"/>
  <c r="F464" i="5"/>
  <c r="G463" i="5"/>
  <c r="L463" i="5"/>
  <c r="M463" i="5" s="1"/>
  <c r="A466" i="5"/>
  <c r="D466" i="5" s="1"/>
  <c r="O465" i="5" l="1"/>
  <c r="P465" i="5" s="1"/>
  <c r="I465" i="5"/>
  <c r="J465" i="5" s="1"/>
  <c r="F465" i="5"/>
  <c r="L464" i="5"/>
  <c r="M464" i="5" s="1"/>
  <c r="G464" i="5"/>
  <c r="A467" i="5"/>
  <c r="D467" i="5" s="1"/>
  <c r="O466" i="5" l="1"/>
  <c r="P466" i="5" s="1"/>
  <c r="I466" i="5"/>
  <c r="J466" i="5" s="1"/>
  <c r="F466" i="5"/>
  <c r="G465" i="5"/>
  <c r="L465" i="5"/>
  <c r="M465" i="5" s="1"/>
  <c r="A468" i="5"/>
  <c r="D468" i="5" s="1"/>
  <c r="O467" i="5" l="1"/>
  <c r="P467" i="5" s="1"/>
  <c r="I467" i="5"/>
  <c r="J467" i="5" s="1"/>
  <c r="F467" i="5"/>
  <c r="L466" i="5"/>
  <c r="M466" i="5" s="1"/>
  <c r="G466" i="5"/>
  <c r="A469" i="5"/>
  <c r="D469" i="5" s="1"/>
  <c r="O468" i="5" l="1"/>
  <c r="P468" i="5" s="1"/>
  <c r="I468" i="5"/>
  <c r="J468" i="5" s="1"/>
  <c r="F468" i="5"/>
  <c r="G467" i="5"/>
  <c r="L467" i="5"/>
  <c r="M467" i="5" s="1"/>
  <c r="A470" i="5"/>
  <c r="D470" i="5" s="1"/>
  <c r="O469" i="5" l="1"/>
  <c r="P469" i="5" s="1"/>
  <c r="I469" i="5"/>
  <c r="J469" i="5" s="1"/>
  <c r="F469" i="5"/>
  <c r="L468" i="5"/>
  <c r="M468" i="5" s="1"/>
  <c r="G468" i="5"/>
  <c r="A471" i="5"/>
  <c r="D471" i="5" s="1"/>
  <c r="O470" i="5" l="1"/>
  <c r="P470" i="5" s="1"/>
  <c r="I470" i="5"/>
  <c r="J470" i="5" s="1"/>
  <c r="F470" i="5"/>
  <c r="G469" i="5"/>
  <c r="L469" i="5"/>
  <c r="M469" i="5" s="1"/>
  <c r="A472" i="5"/>
  <c r="D472" i="5" s="1"/>
  <c r="O471" i="5" l="1"/>
  <c r="P471" i="5" s="1"/>
  <c r="F471" i="5"/>
  <c r="I471" i="5"/>
  <c r="J471" i="5" s="1"/>
  <c r="G470" i="5"/>
  <c r="L470" i="5"/>
  <c r="M470" i="5" s="1"/>
  <c r="A473" i="5"/>
  <c r="D473" i="5" s="1"/>
  <c r="O472" i="5" l="1"/>
  <c r="P472" i="5" s="1"/>
  <c r="I472" i="5"/>
  <c r="J472" i="5" s="1"/>
  <c r="F472" i="5"/>
  <c r="L471" i="5"/>
  <c r="M471" i="5" s="1"/>
  <c r="G471" i="5"/>
  <c r="A474" i="5"/>
  <c r="D474" i="5" s="1"/>
  <c r="O473" i="5" l="1"/>
  <c r="P473" i="5" s="1"/>
  <c r="I473" i="5"/>
  <c r="J473" i="5" s="1"/>
  <c r="F473" i="5"/>
  <c r="G472" i="5"/>
  <c r="L472" i="5"/>
  <c r="M472" i="5" s="1"/>
  <c r="A475" i="5"/>
  <c r="D475" i="5" s="1"/>
  <c r="O474" i="5" l="1"/>
  <c r="P474" i="5" s="1"/>
  <c r="I474" i="5"/>
  <c r="J474" i="5" s="1"/>
  <c r="F474" i="5"/>
  <c r="G473" i="5"/>
  <c r="L473" i="5"/>
  <c r="M473" i="5" s="1"/>
  <c r="A476" i="5"/>
  <c r="D476" i="5" s="1"/>
  <c r="O475" i="5" l="1"/>
  <c r="P475" i="5" s="1"/>
  <c r="I475" i="5"/>
  <c r="J475" i="5" s="1"/>
  <c r="F475" i="5"/>
  <c r="G474" i="5"/>
  <c r="L474" i="5"/>
  <c r="M474" i="5" s="1"/>
  <c r="A477" i="5"/>
  <c r="D477" i="5" s="1"/>
  <c r="O476" i="5" l="1"/>
  <c r="P476" i="5" s="1"/>
  <c r="I476" i="5"/>
  <c r="J476" i="5" s="1"/>
  <c r="F476" i="5"/>
  <c r="G475" i="5"/>
  <c r="L475" i="5"/>
  <c r="M475" i="5" s="1"/>
  <c r="A478" i="5"/>
  <c r="D478" i="5" s="1"/>
  <c r="O477" i="5" l="1"/>
  <c r="P477" i="5" s="1"/>
  <c r="I477" i="5"/>
  <c r="J477" i="5" s="1"/>
  <c r="F477" i="5"/>
  <c r="G476" i="5"/>
  <c r="L476" i="5"/>
  <c r="M476" i="5" s="1"/>
  <c r="A479" i="5"/>
  <c r="D479" i="5" s="1"/>
  <c r="O478" i="5" l="1"/>
  <c r="P478" i="5" s="1"/>
  <c r="I478" i="5"/>
  <c r="J478" i="5" s="1"/>
  <c r="F478" i="5"/>
  <c r="G477" i="5"/>
  <c r="L477" i="5"/>
  <c r="M477" i="5" s="1"/>
  <c r="A480" i="5"/>
  <c r="D480" i="5" s="1"/>
  <c r="O479" i="5" l="1"/>
  <c r="P479" i="5" s="1"/>
  <c r="I479" i="5"/>
  <c r="J479" i="5" s="1"/>
  <c r="F479" i="5"/>
  <c r="G478" i="5"/>
  <c r="L478" i="5"/>
  <c r="M478" i="5" s="1"/>
  <c r="A481" i="5"/>
  <c r="D481" i="5" s="1"/>
  <c r="O480" i="5" l="1"/>
  <c r="P480" i="5" s="1"/>
  <c r="I480" i="5"/>
  <c r="J480" i="5" s="1"/>
  <c r="F480" i="5"/>
  <c r="G479" i="5"/>
  <c r="L479" i="5"/>
  <c r="M479" i="5" s="1"/>
  <c r="A482" i="5"/>
  <c r="D482" i="5" s="1"/>
  <c r="O481" i="5" l="1"/>
  <c r="P481" i="5" s="1"/>
  <c r="I481" i="5"/>
  <c r="J481" i="5" s="1"/>
  <c r="F481" i="5"/>
  <c r="L480" i="5"/>
  <c r="M480" i="5" s="1"/>
  <c r="G480" i="5"/>
  <c r="A483" i="5"/>
  <c r="D483" i="5" s="1"/>
  <c r="O482" i="5" l="1"/>
  <c r="P482" i="5" s="1"/>
  <c r="I482" i="5"/>
  <c r="J482" i="5" s="1"/>
  <c r="F482" i="5"/>
  <c r="G481" i="5"/>
  <c r="L481" i="5"/>
  <c r="M481" i="5" s="1"/>
  <c r="A484" i="5"/>
  <c r="D484" i="5" s="1"/>
  <c r="O483" i="5" l="1"/>
  <c r="P483" i="5" s="1"/>
  <c r="I483" i="5"/>
  <c r="J483" i="5" s="1"/>
  <c r="F483" i="5"/>
  <c r="L482" i="5"/>
  <c r="M482" i="5" s="1"/>
  <c r="G482" i="5"/>
  <c r="A485" i="5"/>
  <c r="D485" i="5" s="1"/>
  <c r="O484" i="5" l="1"/>
  <c r="P484" i="5" s="1"/>
  <c r="I484" i="5"/>
  <c r="J484" i="5" s="1"/>
  <c r="F484" i="5"/>
  <c r="G483" i="5"/>
  <c r="L483" i="5"/>
  <c r="M483" i="5" s="1"/>
  <c r="A486" i="5"/>
  <c r="D486" i="5" s="1"/>
  <c r="O485" i="5" l="1"/>
  <c r="P485" i="5" s="1"/>
  <c r="I485" i="5"/>
  <c r="J485" i="5" s="1"/>
  <c r="F485" i="5"/>
  <c r="G484" i="5"/>
  <c r="L484" i="5"/>
  <c r="M484" i="5" s="1"/>
  <c r="A487" i="5"/>
  <c r="D487" i="5" s="1"/>
  <c r="O486" i="5" l="1"/>
  <c r="P486" i="5" s="1"/>
  <c r="I486" i="5"/>
  <c r="J486" i="5" s="1"/>
  <c r="F486" i="5"/>
  <c r="L485" i="5"/>
  <c r="M485" i="5" s="1"/>
  <c r="G485" i="5"/>
  <c r="A488" i="5"/>
  <c r="D488" i="5" s="1"/>
  <c r="O487" i="5" l="1"/>
  <c r="P487" i="5" s="1"/>
  <c r="I487" i="5"/>
  <c r="J487" i="5" s="1"/>
  <c r="F487" i="5"/>
  <c r="G486" i="5"/>
  <c r="L486" i="5"/>
  <c r="M486" i="5" s="1"/>
  <c r="A489" i="5"/>
  <c r="D489" i="5" s="1"/>
  <c r="O488" i="5" l="1"/>
  <c r="P488" i="5" s="1"/>
  <c r="F488" i="5"/>
  <c r="I488" i="5"/>
  <c r="J488" i="5" s="1"/>
  <c r="L487" i="5"/>
  <c r="M487" i="5" s="1"/>
  <c r="G487" i="5"/>
  <c r="A490" i="5"/>
  <c r="D490" i="5" s="1"/>
  <c r="O489" i="5" l="1"/>
  <c r="P489" i="5" s="1"/>
  <c r="I489" i="5"/>
  <c r="J489" i="5" s="1"/>
  <c r="F489" i="5"/>
  <c r="L488" i="5"/>
  <c r="M488" i="5" s="1"/>
  <c r="G488" i="5"/>
  <c r="A491" i="5"/>
  <c r="D491" i="5" s="1"/>
  <c r="O490" i="5" l="1"/>
  <c r="P490" i="5" s="1"/>
  <c r="I490" i="5"/>
  <c r="J490" i="5" s="1"/>
  <c r="F490" i="5"/>
  <c r="G489" i="5"/>
  <c r="L489" i="5"/>
  <c r="M489" i="5" s="1"/>
  <c r="A492" i="5"/>
  <c r="D492" i="5" s="1"/>
  <c r="O491" i="5" l="1"/>
  <c r="P491" i="5" s="1"/>
  <c r="I491" i="5"/>
  <c r="J491" i="5" s="1"/>
  <c r="F491" i="5"/>
  <c r="G490" i="5"/>
  <c r="L490" i="5"/>
  <c r="M490" i="5" s="1"/>
  <c r="A493" i="5"/>
  <c r="D493" i="5" s="1"/>
  <c r="O492" i="5" l="1"/>
  <c r="P492" i="5" s="1"/>
  <c r="I492" i="5"/>
  <c r="J492" i="5" s="1"/>
  <c r="F492" i="5"/>
  <c r="G491" i="5"/>
  <c r="L491" i="5"/>
  <c r="M491" i="5" s="1"/>
  <c r="A494" i="5"/>
  <c r="D494" i="5" s="1"/>
  <c r="O493" i="5" l="1"/>
  <c r="P493" i="5" s="1"/>
  <c r="I493" i="5"/>
  <c r="J493" i="5" s="1"/>
  <c r="F493" i="5"/>
  <c r="L492" i="5"/>
  <c r="M492" i="5" s="1"/>
  <c r="G492" i="5"/>
  <c r="A495" i="5"/>
  <c r="D495" i="5" s="1"/>
  <c r="O494" i="5" l="1"/>
  <c r="P494" i="5" s="1"/>
  <c r="I494" i="5"/>
  <c r="J494" i="5" s="1"/>
  <c r="F494" i="5"/>
  <c r="G493" i="5"/>
  <c r="L493" i="5"/>
  <c r="M493" i="5" s="1"/>
  <c r="A496" i="5"/>
  <c r="D496" i="5" s="1"/>
  <c r="O495" i="5" l="1"/>
  <c r="P495" i="5" s="1"/>
  <c r="I495" i="5"/>
  <c r="J495" i="5" s="1"/>
  <c r="F495" i="5"/>
  <c r="L494" i="5"/>
  <c r="M494" i="5" s="1"/>
  <c r="G494" i="5"/>
  <c r="A497" i="5"/>
  <c r="D497" i="5" s="1"/>
  <c r="O496" i="5" l="1"/>
  <c r="P496" i="5" s="1"/>
  <c r="I496" i="5"/>
  <c r="J496" i="5" s="1"/>
  <c r="F496" i="5"/>
  <c r="G495" i="5"/>
  <c r="L495" i="5"/>
  <c r="M495" i="5" s="1"/>
  <c r="A498" i="5"/>
  <c r="D498" i="5" s="1"/>
  <c r="O497" i="5" l="1"/>
  <c r="P497" i="5" s="1"/>
  <c r="I497" i="5"/>
  <c r="J497" i="5" s="1"/>
  <c r="F497" i="5"/>
  <c r="G496" i="5"/>
  <c r="L496" i="5"/>
  <c r="M496" i="5" s="1"/>
  <c r="A499" i="5"/>
  <c r="D499" i="5" s="1"/>
  <c r="O498" i="5" l="1"/>
  <c r="P498" i="5" s="1"/>
  <c r="I498" i="5"/>
  <c r="J498" i="5" s="1"/>
  <c r="F498" i="5"/>
  <c r="G497" i="5"/>
  <c r="L497" i="5"/>
  <c r="M497" i="5" s="1"/>
  <c r="A500" i="5"/>
  <c r="D500" i="5" s="1"/>
  <c r="O499" i="5" l="1"/>
  <c r="P499" i="5" s="1"/>
  <c r="F499" i="5"/>
  <c r="I499" i="5"/>
  <c r="J499" i="5" s="1"/>
  <c r="G498" i="5"/>
  <c r="L498" i="5"/>
  <c r="M498" i="5" s="1"/>
  <c r="A501" i="5"/>
  <c r="D501" i="5" s="1"/>
  <c r="O500" i="5" l="1"/>
  <c r="P500" i="5" s="1"/>
  <c r="I500" i="5"/>
  <c r="J500" i="5" s="1"/>
  <c r="F500" i="5"/>
  <c r="G499" i="5"/>
  <c r="L499" i="5"/>
  <c r="M499" i="5" s="1"/>
  <c r="A502" i="5"/>
  <c r="D502" i="5" s="1"/>
  <c r="O501" i="5" l="1"/>
  <c r="P501" i="5" s="1"/>
  <c r="I501" i="5"/>
  <c r="J501" i="5" s="1"/>
  <c r="F501" i="5"/>
  <c r="G500" i="5"/>
  <c r="L500" i="5"/>
  <c r="M500" i="5" s="1"/>
  <c r="A503" i="5"/>
  <c r="D503" i="5" s="1"/>
  <c r="O502" i="5" l="1"/>
  <c r="P502" i="5" s="1"/>
  <c r="I502" i="5"/>
  <c r="J502" i="5" s="1"/>
  <c r="F502" i="5"/>
  <c r="G501" i="5"/>
  <c r="L501" i="5"/>
  <c r="M501" i="5" s="1"/>
  <c r="A504" i="5"/>
  <c r="D504" i="5" s="1"/>
  <c r="O503" i="5" l="1"/>
  <c r="P503" i="5" s="1"/>
  <c r="I503" i="5"/>
  <c r="J503" i="5" s="1"/>
  <c r="F503" i="5"/>
  <c r="G502" i="5"/>
  <c r="L502" i="5"/>
  <c r="M502" i="5" s="1"/>
  <c r="A505" i="5"/>
  <c r="D505" i="5" s="1"/>
  <c r="O504" i="5" l="1"/>
  <c r="P504" i="5" s="1"/>
  <c r="F504" i="5"/>
  <c r="I504" i="5"/>
  <c r="J504" i="5" s="1"/>
  <c r="L503" i="5"/>
  <c r="M503" i="5" s="1"/>
  <c r="G503" i="5"/>
  <c r="A506" i="5"/>
  <c r="D506" i="5" s="1"/>
  <c r="O505" i="5" l="1"/>
  <c r="P505" i="5" s="1"/>
  <c r="I505" i="5"/>
  <c r="J505" i="5" s="1"/>
  <c r="F505" i="5"/>
  <c r="G504" i="5"/>
  <c r="L504" i="5"/>
  <c r="M504" i="5" s="1"/>
  <c r="A507" i="5"/>
  <c r="D507" i="5" s="1"/>
  <c r="O506" i="5" l="1"/>
  <c r="P506" i="5" s="1"/>
  <c r="I506" i="5"/>
  <c r="J506" i="5" s="1"/>
  <c r="F506" i="5"/>
  <c r="L505" i="5"/>
  <c r="M505" i="5" s="1"/>
  <c r="G505" i="5"/>
  <c r="A508" i="5"/>
  <c r="D508" i="5" s="1"/>
  <c r="O507" i="5" l="1"/>
  <c r="P507" i="5" s="1"/>
  <c r="I507" i="5"/>
  <c r="J507" i="5" s="1"/>
  <c r="F507" i="5"/>
  <c r="G506" i="5"/>
  <c r="L506" i="5"/>
  <c r="M506" i="5" s="1"/>
  <c r="A509" i="5"/>
  <c r="D509" i="5" s="1"/>
  <c r="O508" i="5" l="1"/>
  <c r="P508" i="5" s="1"/>
  <c r="I508" i="5"/>
  <c r="J508" i="5" s="1"/>
  <c r="F508" i="5"/>
  <c r="L507" i="5"/>
  <c r="M507" i="5" s="1"/>
  <c r="G507" i="5"/>
  <c r="A510" i="5"/>
  <c r="D510" i="5" s="1"/>
  <c r="O509" i="5" l="1"/>
  <c r="P509" i="5" s="1"/>
  <c r="I509" i="5"/>
  <c r="J509" i="5" s="1"/>
  <c r="F509" i="5"/>
  <c r="G508" i="5"/>
  <c r="L508" i="5"/>
  <c r="M508" i="5" s="1"/>
  <c r="A511" i="5"/>
  <c r="D511" i="5" s="1"/>
  <c r="O510" i="5" l="1"/>
  <c r="P510" i="5" s="1"/>
  <c r="I510" i="5"/>
  <c r="J510" i="5" s="1"/>
  <c r="F510" i="5"/>
  <c r="L509" i="5"/>
  <c r="M509" i="5" s="1"/>
  <c r="G509" i="5"/>
  <c r="A512" i="5"/>
  <c r="D512" i="5" s="1"/>
  <c r="O511" i="5" l="1"/>
  <c r="P511" i="5" s="1"/>
  <c r="I511" i="5"/>
  <c r="J511" i="5" s="1"/>
  <c r="F511" i="5"/>
  <c r="G510" i="5"/>
  <c r="L510" i="5"/>
  <c r="M510" i="5" s="1"/>
  <c r="A513" i="5"/>
  <c r="D513" i="5" s="1"/>
  <c r="O512" i="5" l="1"/>
  <c r="P512" i="5" s="1"/>
  <c r="I512" i="5"/>
  <c r="J512" i="5" s="1"/>
  <c r="F512" i="5"/>
  <c r="L511" i="5"/>
  <c r="M511" i="5" s="1"/>
  <c r="G511" i="5"/>
  <c r="A514" i="5"/>
  <c r="D514" i="5" s="1"/>
  <c r="O513" i="5" l="1"/>
  <c r="P513" i="5" s="1"/>
  <c r="I513" i="5"/>
  <c r="J513" i="5" s="1"/>
  <c r="F513" i="5"/>
  <c r="L512" i="5"/>
  <c r="M512" i="5" s="1"/>
  <c r="G512" i="5"/>
  <c r="A515" i="5"/>
  <c r="D515" i="5" s="1"/>
  <c r="O514" i="5" l="1"/>
  <c r="P514" i="5" s="1"/>
  <c r="F514" i="5"/>
  <c r="I514" i="5"/>
  <c r="J514" i="5" s="1"/>
  <c r="L513" i="5"/>
  <c r="M513" i="5" s="1"/>
  <c r="G513" i="5"/>
  <c r="A516" i="5"/>
  <c r="D516" i="5" s="1"/>
  <c r="O515" i="5" l="1"/>
  <c r="P515" i="5" s="1"/>
  <c r="I515" i="5"/>
  <c r="J515" i="5" s="1"/>
  <c r="F515" i="5"/>
  <c r="G514" i="5"/>
  <c r="L514" i="5"/>
  <c r="M514" i="5" s="1"/>
  <c r="A517" i="5"/>
  <c r="D517" i="5" s="1"/>
  <c r="O516" i="5" l="1"/>
  <c r="P516" i="5" s="1"/>
  <c r="I516" i="5"/>
  <c r="J516" i="5" s="1"/>
  <c r="F516" i="5"/>
  <c r="G515" i="5"/>
  <c r="L515" i="5"/>
  <c r="M515" i="5" s="1"/>
  <c r="A518" i="5"/>
  <c r="D518" i="5" s="1"/>
  <c r="O517" i="5" l="1"/>
  <c r="P517" i="5" s="1"/>
  <c r="I517" i="5"/>
  <c r="J517" i="5" s="1"/>
  <c r="F517" i="5"/>
  <c r="G516" i="5"/>
  <c r="L516" i="5"/>
  <c r="M516" i="5" s="1"/>
  <c r="A519" i="5"/>
  <c r="D519" i="5" s="1"/>
  <c r="O518" i="5" l="1"/>
  <c r="P518" i="5" s="1"/>
  <c r="I518" i="5"/>
  <c r="J518" i="5" s="1"/>
  <c r="F518" i="5"/>
  <c r="G517" i="5"/>
  <c r="L517" i="5"/>
  <c r="M517" i="5" s="1"/>
  <c r="A520" i="5"/>
  <c r="D520" i="5" s="1"/>
  <c r="O519" i="5" l="1"/>
  <c r="P519" i="5" s="1"/>
  <c r="I519" i="5"/>
  <c r="J519" i="5" s="1"/>
  <c r="F519" i="5"/>
  <c r="G518" i="5"/>
  <c r="L518" i="5"/>
  <c r="M518" i="5" s="1"/>
  <c r="A521" i="5"/>
  <c r="D521" i="5" s="1"/>
  <c r="O520" i="5" l="1"/>
  <c r="P520" i="5" s="1"/>
  <c r="I520" i="5"/>
  <c r="J520" i="5" s="1"/>
  <c r="F520" i="5"/>
  <c r="G519" i="5"/>
  <c r="L519" i="5"/>
  <c r="M519" i="5" s="1"/>
  <c r="A522" i="5"/>
  <c r="D522" i="5" s="1"/>
  <c r="O521" i="5" l="1"/>
  <c r="P521" i="5" s="1"/>
  <c r="F521" i="5"/>
  <c r="I521" i="5"/>
  <c r="J521" i="5" s="1"/>
  <c r="G520" i="5"/>
  <c r="L520" i="5"/>
  <c r="M520" i="5" s="1"/>
  <c r="A523" i="5"/>
  <c r="D523" i="5" s="1"/>
  <c r="O522" i="5" l="1"/>
  <c r="P522" i="5" s="1"/>
  <c r="I522" i="5"/>
  <c r="J522" i="5" s="1"/>
  <c r="F522" i="5"/>
  <c r="L521" i="5"/>
  <c r="M521" i="5" s="1"/>
  <c r="G521" i="5"/>
  <c r="A524" i="5"/>
  <c r="D524" i="5" s="1"/>
  <c r="O523" i="5" l="1"/>
  <c r="P523" i="5" s="1"/>
  <c r="I523" i="5"/>
  <c r="J523" i="5" s="1"/>
  <c r="F523" i="5"/>
  <c r="G522" i="5"/>
  <c r="L522" i="5"/>
  <c r="M522" i="5" s="1"/>
  <c r="A525" i="5"/>
  <c r="D525" i="5" s="1"/>
  <c r="O524" i="5" l="1"/>
  <c r="P524" i="5" s="1"/>
  <c r="I524" i="5"/>
  <c r="J524" i="5" s="1"/>
  <c r="F524" i="5"/>
  <c r="G523" i="5"/>
  <c r="L523" i="5"/>
  <c r="M523" i="5" s="1"/>
  <c r="A526" i="5"/>
  <c r="D526" i="5" s="1"/>
  <c r="O525" i="5" l="1"/>
  <c r="P525" i="5" s="1"/>
  <c r="I525" i="5"/>
  <c r="J525" i="5" s="1"/>
  <c r="F525" i="5"/>
  <c r="G524" i="5"/>
  <c r="L524" i="5"/>
  <c r="M524" i="5" s="1"/>
  <c r="A527" i="5"/>
  <c r="D527" i="5" s="1"/>
  <c r="O526" i="5" l="1"/>
  <c r="P526" i="5" s="1"/>
  <c r="I526" i="5"/>
  <c r="J526" i="5" s="1"/>
  <c r="F526" i="5"/>
  <c r="L525" i="5"/>
  <c r="M525" i="5" s="1"/>
  <c r="G525" i="5"/>
  <c r="A528" i="5"/>
  <c r="D528" i="5" s="1"/>
  <c r="O527" i="5" l="1"/>
  <c r="P527" i="5" s="1"/>
  <c r="I527" i="5"/>
  <c r="J527" i="5" s="1"/>
  <c r="F527" i="5"/>
  <c r="L526" i="5"/>
  <c r="M526" i="5" s="1"/>
  <c r="G526" i="5"/>
  <c r="A529" i="5"/>
  <c r="D529" i="5" s="1"/>
  <c r="O528" i="5" l="1"/>
  <c r="P528" i="5" s="1"/>
  <c r="F528" i="5"/>
  <c r="I528" i="5"/>
  <c r="J528" i="5" s="1"/>
  <c r="L527" i="5"/>
  <c r="M527" i="5" s="1"/>
  <c r="G527" i="5"/>
  <c r="A530" i="5"/>
  <c r="D530" i="5" s="1"/>
  <c r="O529" i="5" l="1"/>
  <c r="P529" i="5" s="1"/>
  <c r="I529" i="5"/>
  <c r="J529" i="5" s="1"/>
  <c r="F529" i="5"/>
  <c r="L528" i="5"/>
  <c r="M528" i="5" s="1"/>
  <c r="G528" i="5"/>
  <c r="A531" i="5"/>
  <c r="D531" i="5" s="1"/>
  <c r="O530" i="5" l="1"/>
  <c r="P530" i="5" s="1"/>
  <c r="I530" i="5"/>
  <c r="J530" i="5" s="1"/>
  <c r="F530" i="5"/>
  <c r="L529" i="5"/>
  <c r="M529" i="5" s="1"/>
  <c r="G529" i="5"/>
  <c r="A532" i="5"/>
  <c r="D532" i="5" s="1"/>
  <c r="O531" i="5" l="1"/>
  <c r="P531" i="5" s="1"/>
  <c r="I531" i="5"/>
  <c r="J531" i="5" s="1"/>
  <c r="F531" i="5"/>
  <c r="G530" i="5"/>
  <c r="L530" i="5"/>
  <c r="M530" i="5" s="1"/>
  <c r="A533" i="5"/>
  <c r="D533" i="5" s="1"/>
  <c r="O532" i="5" l="1"/>
  <c r="P532" i="5" s="1"/>
  <c r="I532" i="5"/>
  <c r="J532" i="5" s="1"/>
  <c r="F532" i="5"/>
  <c r="G531" i="5"/>
  <c r="L531" i="5"/>
  <c r="M531" i="5" s="1"/>
  <c r="A534" i="5"/>
  <c r="D534" i="5" s="1"/>
  <c r="O533" i="5" l="1"/>
  <c r="P533" i="5" s="1"/>
  <c r="I533" i="5"/>
  <c r="J533" i="5" s="1"/>
  <c r="F533" i="5"/>
  <c r="L532" i="5"/>
  <c r="M532" i="5" s="1"/>
  <c r="G532" i="5"/>
  <c r="A535" i="5"/>
  <c r="D535" i="5" s="1"/>
  <c r="O534" i="5" l="1"/>
  <c r="P534" i="5" s="1"/>
  <c r="I534" i="5"/>
  <c r="J534" i="5" s="1"/>
  <c r="F534" i="5"/>
  <c r="G533" i="5"/>
  <c r="L533" i="5"/>
  <c r="M533" i="5" s="1"/>
  <c r="A536" i="5"/>
  <c r="D536" i="5" s="1"/>
  <c r="O535" i="5" l="1"/>
  <c r="P535" i="5" s="1"/>
  <c r="I535" i="5"/>
  <c r="J535" i="5" s="1"/>
  <c r="F535" i="5"/>
  <c r="L534" i="5"/>
  <c r="M534" i="5" s="1"/>
  <c r="G534" i="5"/>
  <c r="A537" i="5"/>
  <c r="D537" i="5" s="1"/>
  <c r="O536" i="5" l="1"/>
  <c r="P536" i="5" s="1"/>
  <c r="I536" i="5"/>
  <c r="J536" i="5" s="1"/>
  <c r="F536" i="5"/>
  <c r="L535" i="5"/>
  <c r="M535" i="5" s="1"/>
  <c r="G535" i="5"/>
  <c r="A538" i="5"/>
  <c r="D538" i="5" s="1"/>
  <c r="O537" i="5" l="1"/>
  <c r="P537" i="5" s="1"/>
  <c r="I537" i="5"/>
  <c r="J537" i="5" s="1"/>
  <c r="F537" i="5"/>
  <c r="L536" i="5"/>
  <c r="M536" i="5" s="1"/>
  <c r="G536" i="5"/>
  <c r="A539" i="5"/>
  <c r="D539" i="5" s="1"/>
  <c r="O538" i="5" l="1"/>
  <c r="P538" i="5" s="1"/>
  <c r="I538" i="5"/>
  <c r="J538" i="5" s="1"/>
  <c r="F538" i="5"/>
  <c r="G537" i="5"/>
  <c r="L537" i="5"/>
  <c r="M537" i="5" s="1"/>
  <c r="A540" i="5"/>
  <c r="D540" i="5" s="1"/>
  <c r="O539" i="5" l="1"/>
  <c r="P539" i="5" s="1"/>
  <c r="I539" i="5"/>
  <c r="J539" i="5" s="1"/>
  <c r="F539" i="5"/>
  <c r="L538" i="5"/>
  <c r="M538" i="5" s="1"/>
  <c r="G538" i="5"/>
  <c r="A541" i="5"/>
  <c r="D541" i="5" s="1"/>
  <c r="O540" i="5" l="1"/>
  <c r="P540" i="5" s="1"/>
  <c r="F540" i="5"/>
  <c r="I540" i="5"/>
  <c r="J540" i="5" s="1"/>
  <c r="L539" i="5"/>
  <c r="M539" i="5" s="1"/>
  <c r="G539" i="5"/>
  <c r="A542" i="5"/>
  <c r="D542" i="5" s="1"/>
  <c r="O541" i="5" l="1"/>
  <c r="P541" i="5" s="1"/>
  <c r="I541" i="5"/>
  <c r="J541" i="5" s="1"/>
  <c r="F541" i="5"/>
  <c r="L540" i="5"/>
  <c r="M540" i="5" s="1"/>
  <c r="G540" i="5"/>
  <c r="A543" i="5"/>
  <c r="D543" i="5" s="1"/>
  <c r="O542" i="5" l="1"/>
  <c r="P542" i="5" s="1"/>
  <c r="I542" i="5"/>
  <c r="J542" i="5" s="1"/>
  <c r="F542" i="5"/>
  <c r="G541" i="5"/>
  <c r="L541" i="5"/>
  <c r="M541" i="5" s="1"/>
  <c r="A544" i="5"/>
  <c r="D544" i="5" s="1"/>
  <c r="O543" i="5" l="1"/>
  <c r="P543" i="5" s="1"/>
  <c r="I543" i="5"/>
  <c r="J543" i="5" s="1"/>
  <c r="F543" i="5"/>
  <c r="L542" i="5"/>
  <c r="M542" i="5" s="1"/>
  <c r="G542" i="5"/>
  <c r="A545" i="5"/>
  <c r="D545" i="5" s="1"/>
  <c r="O544" i="5" l="1"/>
  <c r="P544" i="5" s="1"/>
  <c r="I544" i="5"/>
  <c r="J544" i="5" s="1"/>
  <c r="F544" i="5"/>
  <c r="G543" i="5"/>
  <c r="L543" i="5"/>
  <c r="M543" i="5" s="1"/>
  <c r="A546" i="5"/>
  <c r="D546" i="5" s="1"/>
  <c r="O545" i="5" l="1"/>
  <c r="P545" i="5" s="1"/>
  <c r="I545" i="5"/>
  <c r="J545" i="5" s="1"/>
  <c r="F545" i="5"/>
  <c r="G544" i="5"/>
  <c r="L544" i="5"/>
  <c r="M544" i="5" s="1"/>
  <c r="A547" i="5"/>
  <c r="D547" i="5" s="1"/>
  <c r="O546" i="5" l="1"/>
  <c r="P546" i="5" s="1"/>
  <c r="I546" i="5"/>
  <c r="J546" i="5" s="1"/>
  <c r="F546" i="5"/>
  <c r="G545" i="5"/>
  <c r="L545" i="5"/>
  <c r="M545" i="5" s="1"/>
  <c r="A548" i="5"/>
  <c r="D548" i="5" s="1"/>
  <c r="O547" i="5" l="1"/>
  <c r="P547" i="5" s="1"/>
  <c r="I547" i="5"/>
  <c r="J547" i="5" s="1"/>
  <c r="F547" i="5"/>
  <c r="L546" i="5"/>
  <c r="M546" i="5" s="1"/>
  <c r="G546" i="5"/>
  <c r="A549" i="5"/>
  <c r="D549" i="5" s="1"/>
  <c r="O548" i="5" l="1"/>
  <c r="P548" i="5" s="1"/>
  <c r="I548" i="5"/>
  <c r="J548" i="5" s="1"/>
  <c r="F548" i="5"/>
  <c r="G547" i="5"/>
  <c r="L547" i="5"/>
  <c r="M547" i="5" s="1"/>
  <c r="A550" i="5"/>
  <c r="D550" i="5" s="1"/>
  <c r="O549" i="5" l="1"/>
  <c r="P549" i="5" s="1"/>
  <c r="F549" i="5"/>
  <c r="I549" i="5"/>
  <c r="J549" i="5" s="1"/>
  <c r="G548" i="5"/>
  <c r="L548" i="5"/>
  <c r="M548" i="5" s="1"/>
  <c r="A551" i="5"/>
  <c r="D551" i="5" s="1"/>
  <c r="O550" i="5" l="1"/>
  <c r="P550" i="5" s="1"/>
  <c r="F550" i="5"/>
  <c r="I550" i="5"/>
  <c r="J550" i="5" s="1"/>
  <c r="G549" i="5"/>
  <c r="L549" i="5"/>
  <c r="M549" i="5" s="1"/>
  <c r="A552" i="5"/>
  <c r="D552" i="5" s="1"/>
  <c r="O551" i="5" l="1"/>
  <c r="P551" i="5" s="1"/>
  <c r="F551" i="5"/>
  <c r="I551" i="5"/>
  <c r="J551" i="5" s="1"/>
  <c r="G550" i="5"/>
  <c r="L550" i="5"/>
  <c r="M550" i="5" s="1"/>
  <c r="A553" i="5"/>
  <c r="D553" i="5" s="1"/>
  <c r="O552" i="5" l="1"/>
  <c r="P552" i="5" s="1"/>
  <c r="I552" i="5"/>
  <c r="J552" i="5" s="1"/>
  <c r="F552" i="5"/>
  <c r="G551" i="5"/>
  <c r="L551" i="5"/>
  <c r="M551" i="5" s="1"/>
  <c r="A554" i="5"/>
  <c r="D554" i="5" s="1"/>
  <c r="O553" i="5" l="1"/>
  <c r="P553" i="5" s="1"/>
  <c r="I553" i="5"/>
  <c r="J553" i="5" s="1"/>
  <c r="F553" i="5"/>
  <c r="G552" i="5"/>
  <c r="L552" i="5"/>
  <c r="M552" i="5" s="1"/>
  <c r="A555" i="5"/>
  <c r="D555" i="5" s="1"/>
  <c r="O554" i="5" l="1"/>
  <c r="P554" i="5" s="1"/>
  <c r="I554" i="5"/>
  <c r="J554" i="5" s="1"/>
  <c r="F554" i="5"/>
  <c r="L553" i="5"/>
  <c r="M553" i="5" s="1"/>
  <c r="G553" i="5"/>
  <c r="A556" i="5"/>
  <c r="D556" i="5" s="1"/>
  <c r="O555" i="5" l="1"/>
  <c r="P555" i="5" s="1"/>
  <c r="I555" i="5"/>
  <c r="J555" i="5" s="1"/>
  <c r="F555" i="5"/>
  <c r="G554" i="5"/>
  <c r="L554" i="5"/>
  <c r="M554" i="5" s="1"/>
  <c r="A557" i="5"/>
  <c r="D557" i="5" s="1"/>
  <c r="O556" i="5" l="1"/>
  <c r="P556" i="5" s="1"/>
  <c r="I556" i="5"/>
  <c r="J556" i="5" s="1"/>
  <c r="F556" i="5"/>
  <c r="G555" i="5"/>
  <c r="L555" i="5"/>
  <c r="M555" i="5" s="1"/>
  <c r="A558" i="5"/>
  <c r="D558" i="5" s="1"/>
  <c r="O557" i="5" l="1"/>
  <c r="P557" i="5" s="1"/>
  <c r="I557" i="5"/>
  <c r="J557" i="5" s="1"/>
  <c r="F557" i="5"/>
  <c r="G556" i="5"/>
  <c r="L556" i="5"/>
  <c r="M556" i="5" s="1"/>
  <c r="A559" i="5"/>
  <c r="D559" i="5" s="1"/>
  <c r="O558" i="5" l="1"/>
  <c r="P558" i="5" s="1"/>
  <c r="I558" i="5"/>
  <c r="J558" i="5" s="1"/>
  <c r="F558" i="5"/>
  <c r="G557" i="5"/>
  <c r="L557" i="5"/>
  <c r="M557" i="5" s="1"/>
  <c r="A560" i="5"/>
  <c r="D560" i="5" s="1"/>
  <c r="O559" i="5" l="1"/>
  <c r="P559" i="5" s="1"/>
  <c r="I559" i="5"/>
  <c r="J559" i="5" s="1"/>
  <c r="F559" i="5"/>
  <c r="G558" i="5"/>
  <c r="L558" i="5"/>
  <c r="M558" i="5" s="1"/>
  <c r="A561" i="5"/>
  <c r="D561" i="5" s="1"/>
  <c r="O560" i="5" l="1"/>
  <c r="P560" i="5" s="1"/>
  <c r="I560" i="5"/>
  <c r="J560" i="5" s="1"/>
  <c r="F560" i="5"/>
  <c r="G559" i="5"/>
  <c r="L559" i="5"/>
  <c r="M559" i="5" s="1"/>
  <c r="A562" i="5"/>
  <c r="D562" i="5" s="1"/>
  <c r="O561" i="5" l="1"/>
  <c r="P561" i="5" s="1"/>
  <c r="I561" i="5"/>
  <c r="J561" i="5" s="1"/>
  <c r="F561" i="5"/>
  <c r="G560" i="5"/>
  <c r="L560" i="5"/>
  <c r="M560" i="5" s="1"/>
  <c r="A563" i="5"/>
  <c r="D563" i="5" s="1"/>
  <c r="O562" i="5" l="1"/>
  <c r="P562" i="5" s="1"/>
  <c r="I562" i="5"/>
  <c r="J562" i="5" s="1"/>
  <c r="F562" i="5"/>
  <c r="L561" i="5"/>
  <c r="M561" i="5" s="1"/>
  <c r="G561" i="5"/>
  <c r="A564" i="5"/>
  <c r="D564" i="5" s="1"/>
  <c r="O563" i="5" l="1"/>
  <c r="P563" i="5" s="1"/>
  <c r="F563" i="5"/>
  <c r="I563" i="5"/>
  <c r="J563" i="5" s="1"/>
  <c r="G562" i="5"/>
  <c r="L562" i="5"/>
  <c r="M562" i="5" s="1"/>
  <c r="A565" i="5"/>
  <c r="D565" i="5" s="1"/>
  <c r="O564" i="5" l="1"/>
  <c r="P564" i="5" s="1"/>
  <c r="F564" i="5"/>
  <c r="I564" i="5"/>
  <c r="J564" i="5" s="1"/>
  <c r="L563" i="5"/>
  <c r="M563" i="5" s="1"/>
  <c r="G563" i="5"/>
  <c r="A566" i="5"/>
  <c r="D566" i="5" s="1"/>
  <c r="O565" i="5" l="1"/>
  <c r="P565" i="5" s="1"/>
  <c r="I565" i="5"/>
  <c r="J565" i="5" s="1"/>
  <c r="F565" i="5"/>
  <c r="G564" i="5"/>
  <c r="L564" i="5"/>
  <c r="M564" i="5" s="1"/>
  <c r="A567" i="5"/>
  <c r="D567" i="5" s="1"/>
  <c r="O566" i="5" l="1"/>
  <c r="P566" i="5" s="1"/>
  <c r="I566" i="5"/>
  <c r="J566" i="5" s="1"/>
  <c r="F566" i="5"/>
  <c r="L565" i="5"/>
  <c r="M565" i="5" s="1"/>
  <c r="G565" i="5"/>
  <c r="A568" i="5"/>
  <c r="D568" i="5" s="1"/>
  <c r="O567" i="5" l="1"/>
  <c r="P567" i="5" s="1"/>
  <c r="F567" i="5"/>
  <c r="I567" i="5"/>
  <c r="J567" i="5" s="1"/>
  <c r="L566" i="5"/>
  <c r="M566" i="5" s="1"/>
  <c r="G566" i="5"/>
  <c r="A569" i="5"/>
  <c r="D569" i="5" s="1"/>
  <c r="O568" i="5" l="1"/>
  <c r="P568" i="5" s="1"/>
  <c r="I568" i="5"/>
  <c r="J568" i="5" s="1"/>
  <c r="F568" i="5"/>
  <c r="L567" i="5"/>
  <c r="M567" i="5" s="1"/>
  <c r="G567" i="5"/>
  <c r="A570" i="5"/>
  <c r="D570" i="5" s="1"/>
  <c r="O569" i="5" l="1"/>
  <c r="P569" i="5" s="1"/>
  <c r="I569" i="5"/>
  <c r="J569" i="5" s="1"/>
  <c r="F569" i="5"/>
  <c r="G568" i="5"/>
  <c r="L568" i="5"/>
  <c r="M568" i="5" s="1"/>
  <c r="A571" i="5"/>
  <c r="D571" i="5" s="1"/>
  <c r="O570" i="5" l="1"/>
  <c r="P570" i="5" s="1"/>
  <c r="I570" i="5"/>
  <c r="J570" i="5" s="1"/>
  <c r="F570" i="5"/>
  <c r="L569" i="5"/>
  <c r="M569" i="5" s="1"/>
  <c r="G569" i="5"/>
  <c r="A572" i="5"/>
  <c r="D572" i="5" s="1"/>
  <c r="O571" i="5" l="1"/>
  <c r="P571" i="5" s="1"/>
  <c r="I571" i="5"/>
  <c r="J571" i="5" s="1"/>
  <c r="F571" i="5"/>
  <c r="G570" i="5"/>
  <c r="L570" i="5"/>
  <c r="M570" i="5" s="1"/>
  <c r="A573" i="5"/>
  <c r="D573" i="5" s="1"/>
  <c r="O572" i="5" l="1"/>
  <c r="P572" i="5" s="1"/>
  <c r="I572" i="5"/>
  <c r="J572" i="5" s="1"/>
  <c r="F572" i="5"/>
  <c r="G571" i="5"/>
  <c r="L571" i="5"/>
  <c r="M571" i="5" s="1"/>
  <c r="A574" i="5"/>
  <c r="D574" i="5" s="1"/>
  <c r="O573" i="5" l="1"/>
  <c r="P573" i="5" s="1"/>
  <c r="I573" i="5"/>
  <c r="J573" i="5" s="1"/>
  <c r="F573" i="5"/>
  <c r="L572" i="5"/>
  <c r="M572" i="5" s="1"/>
  <c r="G572" i="5"/>
  <c r="A575" i="5"/>
  <c r="D575" i="5" s="1"/>
  <c r="O574" i="5" l="1"/>
  <c r="P574" i="5" s="1"/>
  <c r="I574" i="5"/>
  <c r="J574" i="5" s="1"/>
  <c r="F574" i="5"/>
  <c r="G573" i="5"/>
  <c r="L573" i="5"/>
  <c r="M573" i="5" s="1"/>
  <c r="A576" i="5"/>
  <c r="D576" i="5" s="1"/>
  <c r="O575" i="5" l="1"/>
  <c r="P575" i="5" s="1"/>
  <c r="I575" i="5"/>
  <c r="J575" i="5" s="1"/>
  <c r="F575" i="5"/>
  <c r="G574" i="5"/>
  <c r="L574" i="5"/>
  <c r="M574" i="5" s="1"/>
  <c r="A577" i="5"/>
  <c r="D577" i="5" s="1"/>
  <c r="O576" i="5" l="1"/>
  <c r="P576" i="5" s="1"/>
  <c r="I576" i="5"/>
  <c r="J576" i="5" s="1"/>
  <c r="F576" i="5"/>
  <c r="G575" i="5"/>
  <c r="L575" i="5"/>
  <c r="M575" i="5" s="1"/>
  <c r="A578" i="5"/>
  <c r="D578" i="5" s="1"/>
  <c r="O577" i="5" l="1"/>
  <c r="P577" i="5" s="1"/>
  <c r="I577" i="5"/>
  <c r="J577" i="5" s="1"/>
  <c r="F577" i="5"/>
  <c r="L576" i="5"/>
  <c r="M576" i="5" s="1"/>
  <c r="G576" i="5"/>
  <c r="A579" i="5"/>
  <c r="D579" i="5" s="1"/>
  <c r="O578" i="5" l="1"/>
  <c r="P578" i="5" s="1"/>
  <c r="F578" i="5"/>
  <c r="I578" i="5"/>
  <c r="J578" i="5" s="1"/>
  <c r="G577" i="5"/>
  <c r="L577" i="5"/>
  <c r="M577" i="5" s="1"/>
  <c r="A580" i="5"/>
  <c r="D580" i="5" s="1"/>
  <c r="O579" i="5" l="1"/>
  <c r="P579" i="5" s="1"/>
  <c r="I579" i="5"/>
  <c r="J579" i="5" s="1"/>
  <c r="F579" i="5"/>
  <c r="L578" i="5"/>
  <c r="M578" i="5" s="1"/>
  <c r="G578" i="5"/>
  <c r="A581" i="5"/>
  <c r="D581" i="5" s="1"/>
  <c r="O580" i="5" l="1"/>
  <c r="P580" i="5" s="1"/>
  <c r="I580" i="5"/>
  <c r="J580" i="5" s="1"/>
  <c r="F580" i="5"/>
  <c r="L579" i="5"/>
  <c r="M579" i="5" s="1"/>
  <c r="G579" i="5"/>
  <c r="A582" i="5"/>
  <c r="D582" i="5" s="1"/>
  <c r="O581" i="5" l="1"/>
  <c r="P581" i="5" s="1"/>
  <c r="I581" i="5"/>
  <c r="J581" i="5" s="1"/>
  <c r="F581" i="5"/>
  <c r="G580" i="5"/>
  <c r="L580" i="5"/>
  <c r="M580" i="5" s="1"/>
  <c r="A583" i="5"/>
  <c r="D583" i="5" s="1"/>
  <c r="O582" i="5" l="1"/>
  <c r="P582" i="5" s="1"/>
  <c r="I582" i="5"/>
  <c r="J582" i="5" s="1"/>
  <c r="F582" i="5"/>
  <c r="G581" i="5"/>
  <c r="L581" i="5"/>
  <c r="M581" i="5" s="1"/>
  <c r="A584" i="5"/>
  <c r="D584" i="5" s="1"/>
  <c r="O583" i="5" l="1"/>
  <c r="P583" i="5" s="1"/>
  <c r="F583" i="5"/>
  <c r="I583" i="5"/>
  <c r="J583" i="5" s="1"/>
  <c r="G582" i="5"/>
  <c r="L582" i="5"/>
  <c r="M582" i="5" s="1"/>
  <c r="A585" i="5"/>
  <c r="D585" i="5" s="1"/>
  <c r="O584" i="5" l="1"/>
  <c r="P584" i="5" s="1"/>
  <c r="I584" i="5"/>
  <c r="J584" i="5" s="1"/>
  <c r="F584" i="5"/>
  <c r="G583" i="5"/>
  <c r="L583" i="5"/>
  <c r="M583" i="5" s="1"/>
  <c r="A586" i="5"/>
  <c r="D586" i="5" s="1"/>
  <c r="O585" i="5" l="1"/>
  <c r="P585" i="5" s="1"/>
  <c r="I585" i="5"/>
  <c r="J585" i="5" s="1"/>
  <c r="F585" i="5"/>
  <c r="G584" i="5"/>
  <c r="L584" i="5"/>
  <c r="M584" i="5" s="1"/>
  <c r="A587" i="5"/>
  <c r="D587" i="5" s="1"/>
  <c r="O586" i="5" l="1"/>
  <c r="P586" i="5" s="1"/>
  <c r="I586" i="5"/>
  <c r="J586" i="5" s="1"/>
  <c r="F586" i="5"/>
  <c r="G585" i="5"/>
  <c r="L585" i="5"/>
  <c r="M585" i="5" s="1"/>
  <c r="A588" i="5"/>
  <c r="D588" i="5" s="1"/>
  <c r="O587" i="5" l="1"/>
  <c r="P587" i="5" s="1"/>
  <c r="I587" i="5"/>
  <c r="J587" i="5" s="1"/>
  <c r="F587" i="5"/>
  <c r="G586" i="5"/>
  <c r="L586" i="5"/>
  <c r="M586" i="5" s="1"/>
  <c r="A589" i="5"/>
  <c r="D589" i="5" s="1"/>
  <c r="O588" i="5" l="1"/>
  <c r="P588" i="5" s="1"/>
  <c r="I588" i="5"/>
  <c r="J588" i="5" s="1"/>
  <c r="F588" i="5"/>
  <c r="G587" i="5"/>
  <c r="L587" i="5"/>
  <c r="M587" i="5" s="1"/>
  <c r="A590" i="5"/>
  <c r="D590" i="5" s="1"/>
  <c r="O589" i="5" l="1"/>
  <c r="P589" i="5" s="1"/>
  <c r="I589" i="5"/>
  <c r="J589" i="5" s="1"/>
  <c r="F589" i="5"/>
  <c r="G588" i="5"/>
  <c r="L588" i="5"/>
  <c r="M588" i="5" s="1"/>
  <c r="A591" i="5"/>
  <c r="D591" i="5" s="1"/>
  <c r="O590" i="5" l="1"/>
  <c r="P590" i="5" s="1"/>
  <c r="I590" i="5"/>
  <c r="J590" i="5" s="1"/>
  <c r="F590" i="5"/>
  <c r="L589" i="5"/>
  <c r="M589" i="5" s="1"/>
  <c r="G589" i="5"/>
  <c r="A592" i="5"/>
  <c r="D592" i="5" s="1"/>
  <c r="O591" i="5" l="1"/>
  <c r="P591" i="5" s="1"/>
  <c r="I591" i="5"/>
  <c r="J591" i="5" s="1"/>
  <c r="F591" i="5"/>
  <c r="L590" i="5"/>
  <c r="M590" i="5" s="1"/>
  <c r="G590" i="5"/>
  <c r="A593" i="5"/>
  <c r="D593" i="5" s="1"/>
  <c r="O592" i="5" l="1"/>
  <c r="P592" i="5" s="1"/>
  <c r="I592" i="5"/>
  <c r="J592" i="5" s="1"/>
  <c r="F592" i="5"/>
  <c r="G591" i="5"/>
  <c r="L591" i="5"/>
  <c r="M591" i="5" s="1"/>
  <c r="A594" i="5"/>
  <c r="D594" i="5" s="1"/>
  <c r="O593" i="5" l="1"/>
  <c r="P593" i="5" s="1"/>
  <c r="I593" i="5"/>
  <c r="J593" i="5" s="1"/>
  <c r="F593" i="5"/>
  <c r="G592" i="5"/>
  <c r="L592" i="5"/>
  <c r="M592" i="5" s="1"/>
  <c r="A595" i="5"/>
  <c r="D595" i="5" s="1"/>
  <c r="O594" i="5" l="1"/>
  <c r="P594" i="5" s="1"/>
  <c r="I594" i="5"/>
  <c r="J594" i="5" s="1"/>
  <c r="F594" i="5"/>
  <c r="G593" i="5"/>
  <c r="L593" i="5"/>
  <c r="M593" i="5" s="1"/>
  <c r="A596" i="5"/>
  <c r="D596" i="5" s="1"/>
  <c r="O595" i="5" l="1"/>
  <c r="P595" i="5" s="1"/>
  <c r="I595" i="5"/>
  <c r="J595" i="5" s="1"/>
  <c r="F595" i="5"/>
  <c r="L594" i="5"/>
  <c r="M594" i="5" s="1"/>
  <c r="G594" i="5"/>
  <c r="A597" i="5"/>
  <c r="D597" i="5" s="1"/>
  <c r="O596" i="5" l="1"/>
  <c r="P596" i="5" s="1"/>
  <c r="I596" i="5"/>
  <c r="J596" i="5" s="1"/>
  <c r="F596" i="5"/>
  <c r="L595" i="5"/>
  <c r="M595" i="5" s="1"/>
  <c r="G595" i="5"/>
  <c r="A598" i="5"/>
  <c r="D598" i="5" s="1"/>
  <c r="O597" i="5" l="1"/>
  <c r="P597" i="5" s="1"/>
  <c r="I597" i="5"/>
  <c r="J597" i="5" s="1"/>
  <c r="F597" i="5"/>
  <c r="G596" i="5"/>
  <c r="L596" i="5"/>
  <c r="M596" i="5" s="1"/>
  <c r="A599" i="5"/>
  <c r="D599" i="5" s="1"/>
  <c r="O598" i="5" l="1"/>
  <c r="P598" i="5" s="1"/>
  <c r="I598" i="5"/>
  <c r="J598" i="5" s="1"/>
  <c r="F598" i="5"/>
  <c r="G597" i="5"/>
  <c r="L597" i="5"/>
  <c r="M597" i="5" s="1"/>
  <c r="A600" i="5"/>
  <c r="D600" i="5" s="1"/>
  <c r="O599" i="5" l="1"/>
  <c r="P599" i="5" s="1"/>
  <c r="I599" i="5"/>
  <c r="J599" i="5" s="1"/>
  <c r="F599" i="5"/>
  <c r="L598" i="5"/>
  <c r="M598" i="5" s="1"/>
  <c r="G598" i="5"/>
  <c r="A601" i="5"/>
  <c r="D601" i="5" s="1"/>
  <c r="O600" i="5" l="1"/>
  <c r="P600" i="5" s="1"/>
  <c r="I600" i="5"/>
  <c r="J600" i="5" s="1"/>
  <c r="F600" i="5"/>
  <c r="G599" i="5"/>
  <c r="L599" i="5"/>
  <c r="M599" i="5" s="1"/>
  <c r="A602" i="5"/>
  <c r="D602" i="5" s="1"/>
  <c r="O601" i="5" l="1"/>
  <c r="P601" i="5" s="1"/>
  <c r="I601" i="5"/>
  <c r="J601" i="5" s="1"/>
  <c r="F601" i="5"/>
  <c r="G600" i="5"/>
  <c r="L600" i="5"/>
  <c r="M600" i="5" s="1"/>
  <c r="A603" i="5"/>
  <c r="D603" i="5" s="1"/>
  <c r="O602" i="5" l="1"/>
  <c r="P602" i="5" s="1"/>
  <c r="I602" i="5"/>
  <c r="J602" i="5" s="1"/>
  <c r="F602" i="5"/>
  <c r="G601" i="5"/>
  <c r="L601" i="5"/>
  <c r="M601" i="5" s="1"/>
  <c r="A604" i="5"/>
  <c r="D604" i="5" s="1"/>
  <c r="O603" i="5" l="1"/>
  <c r="P603" i="5" s="1"/>
  <c r="I603" i="5"/>
  <c r="J603" i="5" s="1"/>
  <c r="F603" i="5"/>
  <c r="L602" i="5"/>
  <c r="M602" i="5" s="1"/>
  <c r="G602" i="5"/>
  <c r="A605" i="5"/>
  <c r="D605" i="5" s="1"/>
  <c r="O604" i="5" l="1"/>
  <c r="P604" i="5" s="1"/>
  <c r="I604" i="5"/>
  <c r="J604" i="5" s="1"/>
  <c r="F604" i="5"/>
  <c r="G603" i="5"/>
  <c r="L603" i="5"/>
  <c r="M603" i="5" s="1"/>
  <c r="A606" i="5"/>
  <c r="D606" i="5" s="1"/>
  <c r="O605" i="5" l="1"/>
  <c r="P605" i="5" s="1"/>
  <c r="I605" i="5"/>
  <c r="J605" i="5" s="1"/>
  <c r="F605" i="5"/>
  <c r="G604" i="5"/>
  <c r="L604" i="5"/>
  <c r="M604" i="5" s="1"/>
  <c r="A607" i="5"/>
  <c r="D607" i="5" s="1"/>
  <c r="O606" i="5" l="1"/>
  <c r="P606" i="5" s="1"/>
  <c r="I606" i="5"/>
  <c r="J606" i="5" s="1"/>
  <c r="F606" i="5"/>
  <c r="G605" i="5"/>
  <c r="L605" i="5"/>
  <c r="M605" i="5" s="1"/>
  <c r="A608" i="5"/>
  <c r="D608" i="5" s="1"/>
  <c r="O607" i="5" l="1"/>
  <c r="P607" i="5" s="1"/>
  <c r="I607" i="5"/>
  <c r="J607" i="5" s="1"/>
  <c r="F607" i="5"/>
  <c r="G606" i="5"/>
  <c r="L606" i="5"/>
  <c r="M606" i="5" s="1"/>
  <c r="A609" i="5"/>
  <c r="D609" i="5" s="1"/>
  <c r="O608" i="5" l="1"/>
  <c r="P608" i="5" s="1"/>
  <c r="I608" i="5"/>
  <c r="J608" i="5" s="1"/>
  <c r="F608" i="5"/>
  <c r="G607" i="5"/>
  <c r="L607" i="5"/>
  <c r="M607" i="5" s="1"/>
  <c r="A610" i="5"/>
  <c r="D610" i="5" s="1"/>
  <c r="O609" i="5" l="1"/>
  <c r="P609" i="5" s="1"/>
  <c r="I609" i="5"/>
  <c r="J609" i="5" s="1"/>
  <c r="F609" i="5"/>
  <c r="L608" i="5"/>
  <c r="M608" i="5" s="1"/>
  <c r="G608" i="5"/>
  <c r="A611" i="5"/>
  <c r="D611" i="5" s="1"/>
  <c r="O610" i="5" l="1"/>
  <c r="P610" i="5" s="1"/>
  <c r="I610" i="5"/>
  <c r="J610" i="5" s="1"/>
  <c r="F610" i="5"/>
  <c r="G609" i="5"/>
  <c r="L609" i="5"/>
  <c r="M609" i="5" s="1"/>
  <c r="A612" i="5"/>
  <c r="D612" i="5" s="1"/>
  <c r="O611" i="5" l="1"/>
  <c r="P611" i="5" s="1"/>
  <c r="I611" i="5"/>
  <c r="J611" i="5" s="1"/>
  <c r="F611" i="5"/>
  <c r="L610" i="5"/>
  <c r="M610" i="5" s="1"/>
  <c r="G610" i="5"/>
  <c r="A613" i="5"/>
  <c r="D613" i="5" s="1"/>
  <c r="O612" i="5" l="1"/>
  <c r="P612" i="5" s="1"/>
  <c r="I612" i="5"/>
  <c r="J612" i="5" s="1"/>
  <c r="F612" i="5"/>
  <c r="L611" i="5"/>
  <c r="M611" i="5" s="1"/>
  <c r="G611" i="5"/>
  <c r="A614" i="5"/>
  <c r="D614" i="5" s="1"/>
  <c r="O613" i="5" l="1"/>
  <c r="P613" i="5" s="1"/>
  <c r="I613" i="5"/>
  <c r="J613" i="5" s="1"/>
  <c r="F613" i="5"/>
  <c r="G612" i="5"/>
  <c r="L612" i="5"/>
  <c r="M612" i="5" s="1"/>
  <c r="A615" i="5"/>
  <c r="D615" i="5" s="1"/>
  <c r="O614" i="5" l="1"/>
  <c r="P614" i="5" s="1"/>
  <c r="I614" i="5"/>
  <c r="J614" i="5" s="1"/>
  <c r="F614" i="5"/>
  <c r="L613" i="5"/>
  <c r="M613" i="5" s="1"/>
  <c r="G613" i="5"/>
  <c r="A616" i="5"/>
  <c r="D616" i="5" s="1"/>
  <c r="O615" i="5" l="1"/>
  <c r="P615" i="5" s="1"/>
  <c r="I615" i="5"/>
  <c r="J615" i="5" s="1"/>
  <c r="F615" i="5"/>
  <c r="G614" i="5"/>
  <c r="L614" i="5"/>
  <c r="M614" i="5" s="1"/>
  <c r="A617" i="5"/>
  <c r="D617" i="5" s="1"/>
  <c r="O616" i="5" l="1"/>
  <c r="P616" i="5" s="1"/>
  <c r="F616" i="5"/>
  <c r="I616" i="5"/>
  <c r="J616" i="5" s="1"/>
  <c r="G615" i="5"/>
  <c r="L615" i="5"/>
  <c r="M615" i="5" s="1"/>
  <c r="A618" i="5"/>
  <c r="D618" i="5" s="1"/>
  <c r="O617" i="5" l="1"/>
  <c r="P617" i="5" s="1"/>
  <c r="I617" i="5"/>
  <c r="J617" i="5" s="1"/>
  <c r="F617" i="5"/>
  <c r="G616" i="5"/>
  <c r="L616" i="5"/>
  <c r="M616" i="5" s="1"/>
  <c r="A619" i="5"/>
  <c r="D619" i="5" s="1"/>
  <c r="O618" i="5" l="1"/>
  <c r="P618" i="5" s="1"/>
  <c r="I618" i="5"/>
  <c r="J618" i="5" s="1"/>
  <c r="F618" i="5"/>
  <c r="G617" i="5"/>
  <c r="L617" i="5"/>
  <c r="M617" i="5" s="1"/>
  <c r="A620" i="5"/>
  <c r="D620" i="5" s="1"/>
  <c r="O619" i="5" l="1"/>
  <c r="P619" i="5" s="1"/>
  <c r="I619" i="5"/>
  <c r="J619" i="5" s="1"/>
  <c r="F619" i="5"/>
  <c r="G618" i="5"/>
  <c r="L618" i="5"/>
  <c r="M618" i="5" s="1"/>
  <c r="A621" i="5"/>
  <c r="D621" i="5" s="1"/>
  <c r="O620" i="5" l="1"/>
  <c r="P620" i="5" s="1"/>
  <c r="I620" i="5"/>
  <c r="J620" i="5" s="1"/>
  <c r="F620" i="5"/>
  <c r="L619" i="5"/>
  <c r="M619" i="5" s="1"/>
  <c r="G619" i="5"/>
  <c r="A622" i="5"/>
  <c r="D622" i="5" s="1"/>
  <c r="O621" i="5" l="1"/>
  <c r="P621" i="5" s="1"/>
  <c r="I621" i="5"/>
  <c r="J621" i="5" s="1"/>
  <c r="F621" i="5"/>
  <c r="L620" i="5"/>
  <c r="M620" i="5" s="1"/>
  <c r="G620" i="5"/>
  <c r="A623" i="5"/>
  <c r="D623" i="5" s="1"/>
  <c r="O622" i="5" l="1"/>
  <c r="P622" i="5" s="1"/>
  <c r="I622" i="5"/>
  <c r="J622" i="5" s="1"/>
  <c r="F622" i="5"/>
  <c r="G621" i="5"/>
  <c r="L621" i="5"/>
  <c r="M621" i="5" s="1"/>
  <c r="A624" i="5"/>
  <c r="D624" i="5" s="1"/>
  <c r="O623" i="5" l="1"/>
  <c r="P623" i="5" s="1"/>
  <c r="F623" i="5"/>
  <c r="I623" i="5"/>
  <c r="J623" i="5" s="1"/>
  <c r="L622" i="5"/>
  <c r="M622" i="5" s="1"/>
  <c r="G622" i="5"/>
  <c r="A625" i="5"/>
  <c r="D625" i="5" s="1"/>
  <c r="O624" i="5" l="1"/>
  <c r="P624" i="5" s="1"/>
  <c r="I624" i="5"/>
  <c r="J624" i="5" s="1"/>
  <c r="F624" i="5"/>
  <c r="L623" i="5"/>
  <c r="M623" i="5" s="1"/>
  <c r="G623" i="5"/>
  <c r="A626" i="5"/>
  <c r="D626" i="5" s="1"/>
  <c r="O625" i="5" l="1"/>
  <c r="P625" i="5" s="1"/>
  <c r="I625" i="5"/>
  <c r="J625" i="5" s="1"/>
  <c r="F625" i="5"/>
  <c r="L624" i="5"/>
  <c r="M624" i="5" s="1"/>
  <c r="G624" i="5"/>
  <c r="A627" i="5"/>
  <c r="D627" i="5" s="1"/>
  <c r="O626" i="5" l="1"/>
  <c r="P626" i="5" s="1"/>
  <c r="I626" i="5"/>
  <c r="J626" i="5" s="1"/>
  <c r="F626" i="5"/>
  <c r="G625" i="5"/>
  <c r="L625" i="5"/>
  <c r="M625" i="5" s="1"/>
  <c r="A628" i="5"/>
  <c r="D628" i="5" s="1"/>
  <c r="O627" i="5" l="1"/>
  <c r="P627" i="5" s="1"/>
  <c r="F627" i="5"/>
  <c r="I627" i="5"/>
  <c r="J627" i="5" s="1"/>
  <c r="G626" i="5"/>
  <c r="L626" i="5"/>
  <c r="M626" i="5" s="1"/>
  <c r="A629" i="5"/>
  <c r="D629" i="5" s="1"/>
  <c r="O628" i="5" l="1"/>
  <c r="P628" i="5" s="1"/>
  <c r="I628" i="5"/>
  <c r="J628" i="5" s="1"/>
  <c r="F628" i="5"/>
  <c r="G627" i="5"/>
  <c r="L627" i="5"/>
  <c r="M627" i="5" s="1"/>
  <c r="A630" i="5"/>
  <c r="D630" i="5" s="1"/>
  <c r="O629" i="5" l="1"/>
  <c r="P629" i="5" s="1"/>
  <c r="I629" i="5"/>
  <c r="J629" i="5" s="1"/>
  <c r="F629" i="5"/>
  <c r="L628" i="5"/>
  <c r="M628" i="5" s="1"/>
  <c r="G628" i="5"/>
  <c r="A631" i="5"/>
  <c r="D631" i="5" s="1"/>
  <c r="O630" i="5" l="1"/>
  <c r="P630" i="5" s="1"/>
  <c r="I630" i="5"/>
  <c r="J630" i="5" s="1"/>
  <c r="F630" i="5"/>
  <c r="L629" i="5"/>
  <c r="M629" i="5" s="1"/>
  <c r="G629" i="5"/>
  <c r="A632" i="5"/>
  <c r="D632" i="5" s="1"/>
  <c r="O631" i="5" l="1"/>
  <c r="P631" i="5" s="1"/>
  <c r="I631" i="5"/>
  <c r="J631" i="5" s="1"/>
  <c r="F631" i="5"/>
  <c r="G630" i="5"/>
  <c r="L630" i="5"/>
  <c r="M630" i="5" s="1"/>
  <c r="A633" i="5"/>
  <c r="D633" i="5" s="1"/>
  <c r="O632" i="5" l="1"/>
  <c r="P632" i="5" s="1"/>
  <c r="I632" i="5"/>
  <c r="J632" i="5" s="1"/>
  <c r="F632" i="5"/>
  <c r="G631" i="5"/>
  <c r="L631" i="5"/>
  <c r="M631" i="5" s="1"/>
  <c r="A634" i="5"/>
  <c r="D634" i="5" s="1"/>
  <c r="O633" i="5" l="1"/>
  <c r="P633" i="5" s="1"/>
  <c r="I633" i="5"/>
  <c r="J633" i="5" s="1"/>
  <c r="F633" i="5"/>
  <c r="G632" i="5"/>
  <c r="L632" i="5"/>
  <c r="M632" i="5" s="1"/>
  <c r="A635" i="5"/>
  <c r="D635" i="5" s="1"/>
  <c r="O634" i="5" l="1"/>
  <c r="P634" i="5" s="1"/>
  <c r="I634" i="5"/>
  <c r="J634" i="5" s="1"/>
  <c r="F634" i="5"/>
  <c r="L633" i="5"/>
  <c r="M633" i="5" s="1"/>
  <c r="G633" i="5"/>
  <c r="A636" i="5"/>
  <c r="D636" i="5" s="1"/>
  <c r="O635" i="5" l="1"/>
  <c r="P635" i="5" s="1"/>
  <c r="I635" i="5"/>
  <c r="J635" i="5" s="1"/>
  <c r="F635" i="5"/>
  <c r="L634" i="5"/>
  <c r="M634" i="5" s="1"/>
  <c r="G634" i="5"/>
  <c r="A637" i="5"/>
  <c r="D637" i="5" s="1"/>
  <c r="O636" i="5" l="1"/>
  <c r="P636" i="5" s="1"/>
  <c r="I636" i="5"/>
  <c r="J636" i="5" s="1"/>
  <c r="F636" i="5"/>
  <c r="L635" i="5"/>
  <c r="M635" i="5" s="1"/>
  <c r="G635" i="5"/>
  <c r="A638" i="5"/>
  <c r="D638" i="5" s="1"/>
  <c r="O637" i="5" l="1"/>
  <c r="P637" i="5" s="1"/>
  <c r="I637" i="5"/>
  <c r="J637" i="5" s="1"/>
  <c r="F637" i="5"/>
  <c r="G636" i="5"/>
  <c r="L636" i="5"/>
  <c r="M636" i="5" s="1"/>
  <c r="A639" i="5"/>
  <c r="D639" i="5" s="1"/>
  <c r="O638" i="5" l="1"/>
  <c r="P638" i="5" s="1"/>
  <c r="I638" i="5"/>
  <c r="J638" i="5" s="1"/>
  <c r="F638" i="5"/>
  <c r="G637" i="5"/>
  <c r="L637" i="5"/>
  <c r="M637" i="5" s="1"/>
  <c r="A640" i="5"/>
  <c r="D640" i="5" s="1"/>
  <c r="O639" i="5" l="1"/>
  <c r="P639" i="5" s="1"/>
  <c r="I639" i="5"/>
  <c r="J639" i="5" s="1"/>
  <c r="F639" i="5"/>
  <c r="G638" i="5"/>
  <c r="L638" i="5"/>
  <c r="M638" i="5" s="1"/>
  <c r="A641" i="5"/>
  <c r="D641" i="5" s="1"/>
  <c r="O640" i="5" l="1"/>
  <c r="P640" i="5" s="1"/>
  <c r="I640" i="5"/>
  <c r="J640" i="5" s="1"/>
  <c r="F640" i="5"/>
  <c r="G639" i="5"/>
  <c r="L639" i="5"/>
  <c r="M639" i="5" s="1"/>
  <c r="A642" i="5"/>
  <c r="D642" i="5" s="1"/>
  <c r="O641" i="5" l="1"/>
  <c r="P641" i="5" s="1"/>
  <c r="I641" i="5"/>
  <c r="J641" i="5" s="1"/>
  <c r="F641" i="5"/>
  <c r="L640" i="5"/>
  <c r="M640" i="5" s="1"/>
  <c r="G640" i="5"/>
  <c r="A643" i="5"/>
  <c r="D643" i="5" s="1"/>
  <c r="O642" i="5" l="1"/>
  <c r="P642" i="5" s="1"/>
  <c r="F642" i="5"/>
  <c r="I642" i="5"/>
  <c r="J642" i="5" s="1"/>
  <c r="G641" i="5"/>
  <c r="L641" i="5"/>
  <c r="M641" i="5" s="1"/>
  <c r="A644" i="5"/>
  <c r="D644" i="5" s="1"/>
  <c r="O643" i="5" l="1"/>
  <c r="P643" i="5" s="1"/>
  <c r="I643" i="5"/>
  <c r="J643" i="5" s="1"/>
  <c r="F643" i="5"/>
  <c r="G642" i="5"/>
  <c r="L642" i="5"/>
  <c r="M642" i="5" s="1"/>
  <c r="A645" i="5"/>
  <c r="D645" i="5" s="1"/>
  <c r="O644" i="5" l="1"/>
  <c r="P644" i="5" s="1"/>
  <c r="I644" i="5"/>
  <c r="J644" i="5" s="1"/>
  <c r="F644" i="5"/>
  <c r="G643" i="5"/>
  <c r="L643" i="5"/>
  <c r="M643" i="5" s="1"/>
  <c r="A646" i="5"/>
  <c r="D646" i="5" s="1"/>
  <c r="O645" i="5" l="1"/>
  <c r="P645" i="5" s="1"/>
  <c r="I645" i="5"/>
  <c r="J645" i="5" s="1"/>
  <c r="F645" i="5"/>
  <c r="L644" i="5"/>
  <c r="M644" i="5" s="1"/>
  <c r="G644" i="5"/>
  <c r="A647" i="5"/>
  <c r="D647" i="5" s="1"/>
  <c r="O646" i="5" l="1"/>
  <c r="P646" i="5" s="1"/>
  <c r="I646" i="5"/>
  <c r="J646" i="5" s="1"/>
  <c r="F646" i="5"/>
  <c r="G645" i="5"/>
  <c r="L645" i="5"/>
  <c r="M645" i="5" s="1"/>
  <c r="A648" i="5"/>
  <c r="D648" i="5" s="1"/>
  <c r="O647" i="5" l="1"/>
  <c r="P647" i="5" s="1"/>
  <c r="I647" i="5"/>
  <c r="J647" i="5" s="1"/>
  <c r="F647" i="5"/>
  <c r="G646" i="5"/>
  <c r="L646" i="5"/>
  <c r="M646" i="5" s="1"/>
  <c r="A649" i="5"/>
  <c r="D649" i="5" s="1"/>
  <c r="O648" i="5" l="1"/>
  <c r="P648" i="5" s="1"/>
  <c r="I648" i="5"/>
  <c r="J648" i="5" s="1"/>
  <c r="F648" i="5"/>
  <c r="L647" i="5"/>
  <c r="M647" i="5" s="1"/>
  <c r="G647" i="5"/>
  <c r="A650" i="5"/>
  <c r="D650" i="5" s="1"/>
  <c r="O649" i="5" l="1"/>
  <c r="P649" i="5" s="1"/>
  <c r="I649" i="5"/>
  <c r="J649" i="5" s="1"/>
  <c r="F649" i="5"/>
  <c r="L648" i="5"/>
  <c r="M648" i="5" s="1"/>
  <c r="G648" i="5"/>
  <c r="A651" i="5"/>
  <c r="D651" i="5" s="1"/>
  <c r="O650" i="5" l="1"/>
  <c r="P650" i="5" s="1"/>
  <c r="I650" i="5"/>
  <c r="J650" i="5" s="1"/>
  <c r="F650" i="5"/>
  <c r="G649" i="5"/>
  <c r="L649" i="5"/>
  <c r="M649" i="5" s="1"/>
  <c r="A652" i="5"/>
  <c r="D652" i="5" s="1"/>
  <c r="O651" i="5" l="1"/>
  <c r="P651" i="5" s="1"/>
  <c r="I651" i="5"/>
  <c r="J651" i="5" s="1"/>
  <c r="F651" i="5"/>
  <c r="G650" i="5"/>
  <c r="L650" i="5"/>
  <c r="M650" i="5" s="1"/>
  <c r="A653" i="5"/>
  <c r="D653" i="5" s="1"/>
  <c r="O652" i="5" l="1"/>
  <c r="P652" i="5" s="1"/>
  <c r="I652" i="5"/>
  <c r="J652" i="5" s="1"/>
  <c r="F652" i="5"/>
  <c r="G651" i="5"/>
  <c r="L651" i="5"/>
  <c r="M651" i="5" s="1"/>
  <c r="A654" i="5"/>
  <c r="D654" i="5" s="1"/>
  <c r="O653" i="5" l="1"/>
  <c r="P653" i="5" s="1"/>
  <c r="I653" i="5"/>
  <c r="J653" i="5" s="1"/>
  <c r="F653" i="5"/>
  <c r="L652" i="5"/>
  <c r="M652" i="5" s="1"/>
  <c r="G652" i="5"/>
  <c r="A655" i="5"/>
  <c r="D655" i="5" s="1"/>
  <c r="O654" i="5" l="1"/>
  <c r="P654" i="5" s="1"/>
  <c r="I654" i="5"/>
  <c r="J654" i="5" s="1"/>
  <c r="F654" i="5"/>
  <c r="L653" i="5"/>
  <c r="M653" i="5" s="1"/>
  <c r="G653" i="5"/>
  <c r="A656" i="5"/>
  <c r="D656" i="5" s="1"/>
  <c r="O655" i="5" l="1"/>
  <c r="P655" i="5" s="1"/>
  <c r="I655" i="5"/>
  <c r="J655" i="5" s="1"/>
  <c r="F655" i="5"/>
  <c r="G654" i="5"/>
  <c r="L654" i="5"/>
  <c r="M654" i="5" s="1"/>
  <c r="A657" i="5"/>
  <c r="D657" i="5" s="1"/>
  <c r="O656" i="5" l="1"/>
  <c r="P656" i="5" s="1"/>
  <c r="I656" i="5"/>
  <c r="J656" i="5" s="1"/>
  <c r="F656" i="5"/>
  <c r="G655" i="5"/>
  <c r="L655" i="5"/>
  <c r="M655" i="5" s="1"/>
  <c r="A658" i="5"/>
  <c r="D658" i="5" s="1"/>
  <c r="O657" i="5" l="1"/>
  <c r="P657" i="5" s="1"/>
  <c r="I657" i="5"/>
  <c r="J657" i="5" s="1"/>
  <c r="F657" i="5"/>
  <c r="G656" i="5"/>
  <c r="L656" i="5"/>
  <c r="M656" i="5" s="1"/>
  <c r="A659" i="5"/>
  <c r="D659" i="5" s="1"/>
  <c r="O658" i="5" l="1"/>
  <c r="P658" i="5" s="1"/>
  <c r="I658" i="5"/>
  <c r="J658" i="5" s="1"/>
  <c r="F658" i="5"/>
  <c r="L657" i="5"/>
  <c r="M657" i="5" s="1"/>
  <c r="G657" i="5"/>
  <c r="A660" i="5"/>
  <c r="D660" i="5" s="1"/>
  <c r="O659" i="5" l="1"/>
  <c r="P659" i="5" s="1"/>
  <c r="I659" i="5"/>
  <c r="J659" i="5" s="1"/>
  <c r="F659" i="5"/>
  <c r="L658" i="5"/>
  <c r="M658" i="5" s="1"/>
  <c r="G658" i="5"/>
  <c r="A661" i="5"/>
  <c r="D661" i="5" s="1"/>
  <c r="O660" i="5" l="1"/>
  <c r="P660" i="5" s="1"/>
  <c r="I660" i="5"/>
  <c r="J660" i="5" s="1"/>
  <c r="F660" i="5"/>
  <c r="G659" i="5"/>
  <c r="L659" i="5"/>
  <c r="M659" i="5" s="1"/>
  <c r="A662" i="5"/>
  <c r="D662" i="5" s="1"/>
  <c r="O661" i="5" l="1"/>
  <c r="P661" i="5" s="1"/>
  <c r="I661" i="5"/>
  <c r="J661" i="5" s="1"/>
  <c r="F661" i="5"/>
  <c r="L660" i="5"/>
  <c r="M660" i="5" s="1"/>
  <c r="G660" i="5"/>
  <c r="A663" i="5"/>
  <c r="D663" i="5" s="1"/>
  <c r="O662" i="5" l="1"/>
  <c r="P662" i="5" s="1"/>
  <c r="I662" i="5"/>
  <c r="J662" i="5" s="1"/>
  <c r="F662" i="5"/>
  <c r="G661" i="5"/>
  <c r="L661" i="5"/>
  <c r="M661" i="5" s="1"/>
  <c r="A664" i="5"/>
  <c r="D664" i="5" s="1"/>
  <c r="O663" i="5" l="1"/>
  <c r="P663" i="5" s="1"/>
  <c r="F663" i="5"/>
  <c r="I663" i="5"/>
  <c r="J663" i="5" s="1"/>
  <c r="G662" i="5"/>
  <c r="L662" i="5"/>
  <c r="M662" i="5" s="1"/>
  <c r="A665" i="5"/>
  <c r="D665" i="5" s="1"/>
  <c r="O664" i="5" l="1"/>
  <c r="P664" i="5" s="1"/>
  <c r="I664" i="5"/>
  <c r="J664" i="5" s="1"/>
  <c r="F664" i="5"/>
  <c r="L663" i="5"/>
  <c r="M663" i="5" s="1"/>
  <c r="G663" i="5"/>
  <c r="A666" i="5"/>
  <c r="D666" i="5" s="1"/>
  <c r="O665" i="5" l="1"/>
  <c r="P665" i="5" s="1"/>
  <c r="I665" i="5"/>
  <c r="J665" i="5" s="1"/>
  <c r="F665" i="5"/>
  <c r="G664" i="5"/>
  <c r="L664" i="5"/>
  <c r="M664" i="5" s="1"/>
  <c r="A667" i="5"/>
  <c r="D667" i="5" s="1"/>
  <c r="O666" i="5" l="1"/>
  <c r="P666" i="5" s="1"/>
  <c r="I666" i="5"/>
  <c r="J666" i="5" s="1"/>
  <c r="F666" i="5"/>
  <c r="G665" i="5"/>
  <c r="L665" i="5"/>
  <c r="M665" i="5" s="1"/>
  <c r="A668" i="5"/>
  <c r="D668" i="5" s="1"/>
  <c r="O667" i="5" l="1"/>
  <c r="P667" i="5" s="1"/>
  <c r="I667" i="5"/>
  <c r="J667" i="5" s="1"/>
  <c r="F667" i="5"/>
  <c r="L666" i="5"/>
  <c r="M666" i="5" s="1"/>
  <c r="G666" i="5"/>
  <c r="A669" i="5"/>
  <c r="D669" i="5" s="1"/>
  <c r="O668" i="5" l="1"/>
  <c r="P668" i="5" s="1"/>
  <c r="F668" i="5"/>
  <c r="I668" i="5"/>
  <c r="J668" i="5" s="1"/>
  <c r="G667" i="5"/>
  <c r="L667" i="5"/>
  <c r="M667" i="5" s="1"/>
  <c r="A670" i="5"/>
  <c r="D670" i="5" s="1"/>
  <c r="O669" i="5" l="1"/>
  <c r="P669" i="5" s="1"/>
  <c r="I669" i="5"/>
  <c r="J669" i="5" s="1"/>
  <c r="F669" i="5"/>
  <c r="L668" i="5"/>
  <c r="M668" i="5" s="1"/>
  <c r="G668" i="5"/>
  <c r="A671" i="5"/>
  <c r="D671" i="5" s="1"/>
  <c r="O670" i="5" l="1"/>
  <c r="P670" i="5" s="1"/>
  <c r="I670" i="5"/>
  <c r="J670" i="5" s="1"/>
  <c r="F670" i="5"/>
  <c r="G669" i="5"/>
  <c r="L669" i="5"/>
  <c r="M669" i="5" s="1"/>
  <c r="A672" i="5"/>
  <c r="D672" i="5" s="1"/>
  <c r="O671" i="5" l="1"/>
  <c r="P671" i="5" s="1"/>
  <c r="I671" i="5"/>
  <c r="J671" i="5" s="1"/>
  <c r="F671" i="5"/>
  <c r="G670" i="5"/>
  <c r="L670" i="5"/>
  <c r="M670" i="5" s="1"/>
  <c r="A673" i="5"/>
  <c r="D673" i="5" s="1"/>
  <c r="O672" i="5" l="1"/>
  <c r="P672" i="5" s="1"/>
  <c r="I672" i="5"/>
  <c r="J672" i="5" s="1"/>
  <c r="F672" i="5"/>
  <c r="L671" i="5"/>
  <c r="M671" i="5" s="1"/>
  <c r="G671" i="5"/>
  <c r="A674" i="5"/>
  <c r="D674" i="5" s="1"/>
  <c r="O673" i="5" l="1"/>
  <c r="P673" i="5" s="1"/>
  <c r="I673" i="5"/>
  <c r="J673" i="5" s="1"/>
  <c r="F673" i="5"/>
  <c r="G672" i="5"/>
  <c r="L672" i="5"/>
  <c r="M672" i="5" s="1"/>
  <c r="A675" i="5"/>
  <c r="D675" i="5" s="1"/>
  <c r="O674" i="5" l="1"/>
  <c r="P674" i="5" s="1"/>
  <c r="I674" i="5"/>
  <c r="J674" i="5" s="1"/>
  <c r="F674" i="5"/>
  <c r="L673" i="5"/>
  <c r="M673" i="5" s="1"/>
  <c r="G673" i="5"/>
  <c r="A676" i="5"/>
  <c r="D676" i="5" s="1"/>
  <c r="O675" i="5" l="1"/>
  <c r="P675" i="5" s="1"/>
  <c r="I675" i="5"/>
  <c r="J675" i="5" s="1"/>
  <c r="F675" i="5"/>
  <c r="L674" i="5"/>
  <c r="M674" i="5" s="1"/>
  <c r="G674" i="5"/>
  <c r="A677" i="5"/>
  <c r="D677" i="5" s="1"/>
  <c r="O676" i="5" l="1"/>
  <c r="P676" i="5" s="1"/>
  <c r="I676" i="5"/>
  <c r="J676" i="5" s="1"/>
  <c r="F676" i="5"/>
  <c r="G675" i="5"/>
  <c r="L675" i="5"/>
  <c r="M675" i="5" s="1"/>
  <c r="A678" i="5"/>
  <c r="D678" i="5" s="1"/>
  <c r="O677" i="5" l="1"/>
  <c r="P677" i="5" s="1"/>
  <c r="I677" i="5"/>
  <c r="J677" i="5" s="1"/>
  <c r="F677" i="5"/>
  <c r="L676" i="5"/>
  <c r="M676" i="5" s="1"/>
  <c r="G676" i="5"/>
  <c r="A679" i="5"/>
  <c r="D679" i="5" s="1"/>
  <c r="O678" i="5" l="1"/>
  <c r="P678" i="5" s="1"/>
  <c r="F678" i="5"/>
  <c r="I678" i="5"/>
  <c r="J678" i="5" s="1"/>
  <c r="G677" i="5"/>
  <c r="L677" i="5"/>
  <c r="M677" i="5" s="1"/>
  <c r="A680" i="5"/>
  <c r="D680" i="5" s="1"/>
  <c r="O679" i="5" l="1"/>
  <c r="P679" i="5" s="1"/>
  <c r="F679" i="5"/>
  <c r="I679" i="5"/>
  <c r="J679" i="5" s="1"/>
  <c r="L678" i="5"/>
  <c r="M678" i="5" s="1"/>
  <c r="G678" i="5"/>
  <c r="A681" i="5"/>
  <c r="D681" i="5" s="1"/>
  <c r="O680" i="5" l="1"/>
  <c r="P680" i="5" s="1"/>
  <c r="I680" i="5"/>
  <c r="J680" i="5" s="1"/>
  <c r="F680" i="5"/>
  <c r="G679" i="5"/>
  <c r="L679" i="5"/>
  <c r="M679" i="5" s="1"/>
  <c r="A682" i="5"/>
  <c r="D682" i="5" s="1"/>
  <c r="O681" i="5" l="1"/>
  <c r="P681" i="5" s="1"/>
  <c r="I681" i="5"/>
  <c r="J681" i="5" s="1"/>
  <c r="F681" i="5"/>
  <c r="G680" i="5"/>
  <c r="L680" i="5"/>
  <c r="M680" i="5" s="1"/>
  <c r="A683" i="5"/>
  <c r="D683" i="5" s="1"/>
  <c r="O682" i="5" l="1"/>
  <c r="P682" i="5" s="1"/>
  <c r="I682" i="5"/>
  <c r="J682" i="5" s="1"/>
  <c r="F682" i="5"/>
  <c r="G681" i="5"/>
  <c r="L681" i="5"/>
  <c r="M681" i="5" s="1"/>
  <c r="A684" i="5"/>
  <c r="D684" i="5" s="1"/>
  <c r="O683" i="5" l="1"/>
  <c r="P683" i="5" s="1"/>
  <c r="I683" i="5"/>
  <c r="J683" i="5" s="1"/>
  <c r="F683" i="5"/>
  <c r="L682" i="5"/>
  <c r="M682" i="5" s="1"/>
  <c r="G682" i="5"/>
  <c r="A685" i="5"/>
  <c r="D685" i="5" s="1"/>
  <c r="O684" i="5" l="1"/>
  <c r="P684" i="5" s="1"/>
  <c r="I684" i="5"/>
  <c r="J684" i="5" s="1"/>
  <c r="F684" i="5"/>
  <c r="L683" i="5"/>
  <c r="M683" i="5" s="1"/>
  <c r="G683" i="5"/>
  <c r="A686" i="5"/>
  <c r="D686" i="5" s="1"/>
  <c r="O685" i="5" l="1"/>
  <c r="P685" i="5" s="1"/>
  <c r="I685" i="5"/>
  <c r="J685" i="5" s="1"/>
  <c r="F685" i="5"/>
  <c r="G684" i="5"/>
  <c r="L684" i="5"/>
  <c r="M684" i="5" s="1"/>
  <c r="A687" i="5"/>
  <c r="D687" i="5" s="1"/>
  <c r="O686" i="5" l="1"/>
  <c r="P686" i="5" s="1"/>
  <c r="I686" i="5"/>
  <c r="J686" i="5" s="1"/>
  <c r="F686" i="5"/>
  <c r="L685" i="5"/>
  <c r="M685" i="5" s="1"/>
  <c r="G685" i="5"/>
  <c r="A688" i="5"/>
  <c r="D688" i="5" s="1"/>
  <c r="O687" i="5" l="1"/>
  <c r="P687" i="5" s="1"/>
  <c r="I687" i="5"/>
  <c r="J687" i="5" s="1"/>
  <c r="F687" i="5"/>
  <c r="G686" i="5"/>
  <c r="L686" i="5"/>
  <c r="M686" i="5" s="1"/>
  <c r="A689" i="5"/>
  <c r="D689" i="5" s="1"/>
  <c r="O688" i="5" l="1"/>
  <c r="P688" i="5" s="1"/>
  <c r="I688" i="5"/>
  <c r="J688" i="5" s="1"/>
  <c r="F688" i="5"/>
  <c r="G687" i="5"/>
  <c r="L687" i="5"/>
  <c r="M687" i="5" s="1"/>
  <c r="A690" i="5"/>
  <c r="D690" i="5" s="1"/>
  <c r="O689" i="5" l="1"/>
  <c r="P689" i="5" s="1"/>
  <c r="I689" i="5"/>
  <c r="J689" i="5" s="1"/>
  <c r="F689" i="5"/>
  <c r="G688" i="5"/>
  <c r="L688" i="5"/>
  <c r="M688" i="5" s="1"/>
  <c r="A691" i="5"/>
  <c r="D691" i="5" s="1"/>
  <c r="O690" i="5" l="1"/>
  <c r="P690" i="5" s="1"/>
  <c r="I690" i="5"/>
  <c r="J690" i="5" s="1"/>
  <c r="F690" i="5"/>
  <c r="G689" i="5"/>
  <c r="L689" i="5"/>
  <c r="M689" i="5" s="1"/>
  <c r="A692" i="5"/>
  <c r="D692" i="5" s="1"/>
  <c r="O691" i="5" l="1"/>
  <c r="P691" i="5" s="1"/>
  <c r="F691" i="5"/>
  <c r="I691" i="5"/>
  <c r="J691" i="5" s="1"/>
  <c r="G690" i="5"/>
  <c r="L690" i="5"/>
  <c r="M690" i="5" s="1"/>
  <c r="A693" i="5"/>
  <c r="D693" i="5" s="1"/>
  <c r="O692" i="5" l="1"/>
  <c r="P692" i="5" s="1"/>
  <c r="I692" i="5"/>
  <c r="J692" i="5" s="1"/>
  <c r="F692" i="5"/>
  <c r="G691" i="5"/>
  <c r="L691" i="5"/>
  <c r="M691" i="5" s="1"/>
  <c r="A694" i="5"/>
  <c r="D694" i="5" s="1"/>
  <c r="O693" i="5" l="1"/>
  <c r="P693" i="5" s="1"/>
  <c r="I693" i="5"/>
  <c r="J693" i="5" s="1"/>
  <c r="F693" i="5"/>
  <c r="L692" i="5"/>
  <c r="M692" i="5" s="1"/>
  <c r="G692" i="5"/>
  <c r="A695" i="5"/>
  <c r="D695" i="5" s="1"/>
  <c r="O694" i="5" l="1"/>
  <c r="P694" i="5" s="1"/>
  <c r="I694" i="5"/>
  <c r="J694" i="5" s="1"/>
  <c r="F694" i="5"/>
  <c r="L693" i="5"/>
  <c r="M693" i="5" s="1"/>
  <c r="G693" i="5"/>
  <c r="A696" i="5"/>
  <c r="D696" i="5" s="1"/>
  <c r="O695" i="5" l="1"/>
  <c r="P695" i="5" s="1"/>
  <c r="I695" i="5"/>
  <c r="J695" i="5" s="1"/>
  <c r="F695" i="5"/>
  <c r="G694" i="5"/>
  <c r="L694" i="5"/>
  <c r="M694" i="5" s="1"/>
  <c r="A697" i="5"/>
  <c r="D697" i="5" s="1"/>
  <c r="O696" i="5" l="1"/>
  <c r="P696" i="5" s="1"/>
  <c r="I696" i="5"/>
  <c r="J696" i="5" s="1"/>
  <c r="F696" i="5"/>
  <c r="G695" i="5"/>
  <c r="L695" i="5"/>
  <c r="M695" i="5" s="1"/>
  <c r="A698" i="5"/>
  <c r="D698" i="5" s="1"/>
  <c r="O697" i="5" l="1"/>
  <c r="P697" i="5" s="1"/>
  <c r="I697" i="5"/>
  <c r="J697" i="5" s="1"/>
  <c r="F697" i="5"/>
  <c r="G696" i="5"/>
  <c r="L696" i="5"/>
  <c r="M696" i="5" s="1"/>
  <c r="A699" i="5"/>
  <c r="D699" i="5" s="1"/>
  <c r="O698" i="5" l="1"/>
  <c r="P698" i="5" s="1"/>
  <c r="I698" i="5"/>
  <c r="J698" i="5" s="1"/>
  <c r="F698" i="5"/>
  <c r="G697" i="5"/>
  <c r="L697" i="5"/>
  <c r="M697" i="5" s="1"/>
  <c r="A700" i="5"/>
  <c r="D700" i="5" s="1"/>
  <c r="O699" i="5" l="1"/>
  <c r="P699" i="5" s="1"/>
  <c r="I699" i="5"/>
  <c r="J699" i="5" s="1"/>
  <c r="F699" i="5"/>
  <c r="L698" i="5"/>
  <c r="M698" i="5" s="1"/>
  <c r="G698" i="5"/>
  <c r="A701" i="5"/>
  <c r="D701" i="5" s="1"/>
  <c r="O700" i="5" l="1"/>
  <c r="P700" i="5" s="1"/>
  <c r="I700" i="5"/>
  <c r="J700" i="5" s="1"/>
  <c r="F700" i="5"/>
  <c r="G699" i="5"/>
  <c r="L699" i="5"/>
  <c r="M699" i="5" s="1"/>
  <c r="A702" i="5"/>
  <c r="D702" i="5" s="1"/>
  <c r="O701" i="5" l="1"/>
  <c r="P701" i="5" s="1"/>
  <c r="I701" i="5"/>
  <c r="J701" i="5" s="1"/>
  <c r="F701" i="5"/>
  <c r="G700" i="5"/>
  <c r="L700" i="5"/>
  <c r="M700" i="5" s="1"/>
  <c r="A703" i="5"/>
  <c r="D703" i="5" s="1"/>
  <c r="O702" i="5" l="1"/>
  <c r="P702" i="5" s="1"/>
  <c r="I702" i="5"/>
  <c r="J702" i="5" s="1"/>
  <c r="F702" i="5"/>
  <c r="L701" i="5"/>
  <c r="M701" i="5" s="1"/>
  <c r="G701" i="5"/>
  <c r="A704" i="5"/>
  <c r="D704" i="5" s="1"/>
  <c r="O703" i="5" l="1"/>
  <c r="P703" i="5" s="1"/>
  <c r="I703" i="5"/>
  <c r="J703" i="5" s="1"/>
  <c r="F703" i="5"/>
  <c r="G702" i="5"/>
  <c r="L702" i="5"/>
  <c r="M702" i="5" s="1"/>
  <c r="A705" i="5"/>
  <c r="D705" i="5" s="1"/>
  <c r="O704" i="5" l="1"/>
  <c r="P704" i="5" s="1"/>
  <c r="F704" i="5"/>
  <c r="I704" i="5"/>
  <c r="J704" i="5" s="1"/>
  <c r="G703" i="5"/>
  <c r="L703" i="5"/>
  <c r="M703" i="5" s="1"/>
  <c r="A706" i="5"/>
  <c r="D706" i="5" s="1"/>
  <c r="O705" i="5" l="1"/>
  <c r="P705" i="5" s="1"/>
  <c r="I705" i="5"/>
  <c r="J705" i="5" s="1"/>
  <c r="F705" i="5"/>
  <c r="L704" i="5"/>
  <c r="M704" i="5" s="1"/>
  <c r="G704" i="5"/>
  <c r="A707" i="5"/>
  <c r="D707" i="5" s="1"/>
  <c r="O706" i="5" l="1"/>
  <c r="P706" i="5" s="1"/>
  <c r="F706" i="5"/>
  <c r="I706" i="5"/>
  <c r="J706" i="5" s="1"/>
  <c r="G705" i="5"/>
  <c r="L705" i="5"/>
  <c r="M705" i="5" s="1"/>
  <c r="A708" i="5"/>
  <c r="D708" i="5" s="1"/>
  <c r="O707" i="5" l="1"/>
  <c r="P707" i="5" s="1"/>
  <c r="I707" i="5"/>
  <c r="J707" i="5" s="1"/>
  <c r="F707" i="5"/>
  <c r="G706" i="5"/>
  <c r="L706" i="5"/>
  <c r="M706" i="5" s="1"/>
  <c r="A709" i="5"/>
  <c r="D709" i="5" s="1"/>
  <c r="O708" i="5" l="1"/>
  <c r="P708" i="5" s="1"/>
  <c r="I708" i="5"/>
  <c r="J708" i="5" s="1"/>
  <c r="F708" i="5"/>
  <c r="L707" i="5"/>
  <c r="M707" i="5" s="1"/>
  <c r="G707" i="5"/>
  <c r="A710" i="5"/>
  <c r="D710" i="5" s="1"/>
  <c r="O709" i="5" l="1"/>
  <c r="P709" i="5" s="1"/>
  <c r="I709" i="5"/>
  <c r="J709" i="5" s="1"/>
  <c r="F709" i="5"/>
  <c r="L708" i="5"/>
  <c r="M708" i="5" s="1"/>
  <c r="G708" i="5"/>
  <c r="A711" i="5"/>
  <c r="D711" i="5" s="1"/>
  <c r="O710" i="5" l="1"/>
  <c r="P710" i="5" s="1"/>
  <c r="I710" i="5"/>
  <c r="J710" i="5" s="1"/>
  <c r="F710" i="5"/>
  <c r="G709" i="5"/>
  <c r="L709" i="5"/>
  <c r="M709" i="5" s="1"/>
  <c r="A712" i="5"/>
  <c r="D712" i="5" s="1"/>
  <c r="O711" i="5" l="1"/>
  <c r="P711" i="5" s="1"/>
  <c r="F711" i="5"/>
  <c r="I711" i="5"/>
  <c r="J711" i="5" s="1"/>
  <c r="G710" i="5"/>
  <c r="L710" i="5"/>
  <c r="M710" i="5" s="1"/>
  <c r="A713" i="5"/>
  <c r="D713" i="5" s="1"/>
  <c r="O712" i="5" l="1"/>
  <c r="P712" i="5" s="1"/>
  <c r="I712" i="5"/>
  <c r="J712" i="5" s="1"/>
  <c r="F712" i="5"/>
  <c r="G711" i="5"/>
  <c r="L711" i="5"/>
  <c r="M711" i="5" s="1"/>
  <c r="A714" i="5"/>
  <c r="D714" i="5" s="1"/>
  <c r="O713" i="5" l="1"/>
  <c r="P713" i="5" s="1"/>
  <c r="I713" i="5"/>
  <c r="J713" i="5" s="1"/>
  <c r="F713" i="5"/>
  <c r="L712" i="5"/>
  <c r="M712" i="5" s="1"/>
  <c r="G712" i="5"/>
  <c r="A715" i="5"/>
  <c r="D715" i="5" s="1"/>
  <c r="O714" i="5" l="1"/>
  <c r="P714" i="5" s="1"/>
  <c r="I714" i="5"/>
  <c r="J714" i="5" s="1"/>
  <c r="F714" i="5"/>
  <c r="L713" i="5"/>
  <c r="M713" i="5" s="1"/>
  <c r="G713" i="5"/>
  <c r="A716" i="5"/>
  <c r="D716" i="5" s="1"/>
  <c r="O715" i="5" l="1"/>
  <c r="P715" i="5" s="1"/>
  <c r="I715" i="5"/>
  <c r="J715" i="5" s="1"/>
  <c r="F715" i="5"/>
  <c r="L714" i="5"/>
  <c r="M714" i="5" s="1"/>
  <c r="G714" i="5"/>
  <c r="A717" i="5"/>
  <c r="D717" i="5" s="1"/>
  <c r="O716" i="5" l="1"/>
  <c r="P716" i="5" s="1"/>
  <c r="I716" i="5"/>
  <c r="J716" i="5" s="1"/>
  <c r="F716" i="5"/>
  <c r="L715" i="5"/>
  <c r="M715" i="5" s="1"/>
  <c r="G715" i="5"/>
  <c r="A718" i="5"/>
  <c r="D718" i="5" s="1"/>
  <c r="O717" i="5" l="1"/>
  <c r="P717" i="5" s="1"/>
  <c r="I717" i="5"/>
  <c r="J717" i="5" s="1"/>
  <c r="F717" i="5"/>
  <c r="G716" i="5"/>
  <c r="L716" i="5"/>
  <c r="M716" i="5" s="1"/>
  <c r="A719" i="5"/>
  <c r="D719" i="5" s="1"/>
  <c r="O718" i="5" l="1"/>
  <c r="P718" i="5" s="1"/>
  <c r="I718" i="5"/>
  <c r="J718" i="5" s="1"/>
  <c r="F718" i="5"/>
  <c r="G717" i="5"/>
  <c r="L717" i="5"/>
  <c r="M717" i="5" s="1"/>
  <c r="A720" i="5"/>
  <c r="D720" i="5" s="1"/>
  <c r="O719" i="5" l="1"/>
  <c r="P719" i="5" s="1"/>
  <c r="I719" i="5"/>
  <c r="J719" i="5" s="1"/>
  <c r="F719" i="5"/>
  <c r="G718" i="5"/>
  <c r="L718" i="5"/>
  <c r="M718" i="5" s="1"/>
  <c r="A721" i="5"/>
  <c r="D721" i="5" s="1"/>
  <c r="O720" i="5" l="1"/>
  <c r="P720" i="5" s="1"/>
  <c r="I720" i="5"/>
  <c r="J720" i="5" s="1"/>
  <c r="F720" i="5"/>
  <c r="L719" i="5"/>
  <c r="M719" i="5" s="1"/>
  <c r="G719" i="5"/>
  <c r="A722" i="5"/>
  <c r="D722" i="5" s="1"/>
  <c r="O721" i="5" l="1"/>
  <c r="P721" i="5" s="1"/>
  <c r="I721" i="5"/>
  <c r="J721" i="5" s="1"/>
  <c r="F721" i="5"/>
  <c r="G720" i="5"/>
  <c r="L720" i="5"/>
  <c r="M720" i="5" s="1"/>
  <c r="A723" i="5"/>
  <c r="D723" i="5" s="1"/>
  <c r="O722" i="5" l="1"/>
  <c r="P722" i="5" s="1"/>
  <c r="I722" i="5"/>
  <c r="J722" i="5" s="1"/>
  <c r="F722" i="5"/>
  <c r="L721" i="5"/>
  <c r="M721" i="5" s="1"/>
  <c r="G721" i="5"/>
  <c r="A724" i="5"/>
  <c r="D724" i="5" s="1"/>
  <c r="O723" i="5" l="1"/>
  <c r="P723" i="5" s="1"/>
  <c r="I723" i="5"/>
  <c r="J723" i="5" s="1"/>
  <c r="F723" i="5"/>
  <c r="L722" i="5"/>
  <c r="M722" i="5" s="1"/>
  <c r="G722" i="5"/>
  <c r="A725" i="5"/>
  <c r="D725" i="5" s="1"/>
  <c r="O724" i="5" l="1"/>
  <c r="P724" i="5" s="1"/>
  <c r="I724" i="5"/>
  <c r="J724" i="5" s="1"/>
  <c r="F724" i="5"/>
  <c r="L723" i="5"/>
  <c r="M723" i="5" s="1"/>
  <c r="G723" i="5"/>
  <c r="A726" i="5"/>
  <c r="D726" i="5" s="1"/>
  <c r="O725" i="5" l="1"/>
  <c r="P725" i="5" s="1"/>
  <c r="I725" i="5"/>
  <c r="J725" i="5" s="1"/>
  <c r="F725" i="5"/>
  <c r="G724" i="5"/>
  <c r="L724" i="5"/>
  <c r="M724" i="5" s="1"/>
  <c r="A727" i="5"/>
  <c r="D727" i="5" s="1"/>
  <c r="O726" i="5" l="1"/>
  <c r="P726" i="5" s="1"/>
  <c r="I726" i="5"/>
  <c r="J726" i="5" s="1"/>
  <c r="F726" i="5"/>
  <c r="G725" i="5"/>
  <c r="L725" i="5"/>
  <c r="M725" i="5" s="1"/>
  <c r="A728" i="5"/>
  <c r="D728" i="5" s="1"/>
  <c r="O727" i="5" l="1"/>
  <c r="P727" i="5" s="1"/>
  <c r="F727" i="5"/>
  <c r="I727" i="5"/>
  <c r="J727" i="5" s="1"/>
  <c r="L726" i="5"/>
  <c r="M726" i="5" s="1"/>
  <c r="G726" i="5"/>
  <c r="A729" i="5"/>
  <c r="D729" i="5" s="1"/>
  <c r="O728" i="5" l="1"/>
  <c r="P728" i="5" s="1"/>
  <c r="I728" i="5"/>
  <c r="J728" i="5" s="1"/>
  <c r="F728" i="5"/>
  <c r="G727" i="5"/>
  <c r="L727" i="5"/>
  <c r="M727" i="5" s="1"/>
  <c r="A730" i="5"/>
  <c r="D730" i="5" s="1"/>
  <c r="O729" i="5" l="1"/>
  <c r="P729" i="5" s="1"/>
  <c r="I729" i="5"/>
  <c r="J729" i="5" s="1"/>
  <c r="F729" i="5"/>
  <c r="L728" i="5"/>
  <c r="M728" i="5" s="1"/>
  <c r="G728" i="5"/>
  <c r="A731" i="5"/>
  <c r="D731" i="5" s="1"/>
  <c r="O730" i="5" l="1"/>
  <c r="P730" i="5" s="1"/>
  <c r="I730" i="5"/>
  <c r="J730" i="5" s="1"/>
  <c r="F730" i="5"/>
  <c r="L729" i="5"/>
  <c r="M729" i="5" s="1"/>
  <c r="G729" i="5"/>
  <c r="A732" i="5"/>
  <c r="D732" i="5" s="1"/>
  <c r="O731" i="5" l="1"/>
  <c r="P731" i="5" s="1"/>
  <c r="I731" i="5"/>
  <c r="J731" i="5" s="1"/>
  <c r="F731" i="5"/>
  <c r="L730" i="5"/>
  <c r="M730" i="5" s="1"/>
  <c r="G730" i="5"/>
  <c r="A733" i="5"/>
  <c r="D733" i="5" s="1"/>
  <c r="O732" i="5" l="1"/>
  <c r="P732" i="5" s="1"/>
  <c r="I732" i="5"/>
  <c r="J732" i="5" s="1"/>
  <c r="F732" i="5"/>
  <c r="L731" i="5"/>
  <c r="M731" i="5" s="1"/>
  <c r="G731" i="5"/>
  <c r="A734" i="5"/>
  <c r="D734" i="5" s="1"/>
  <c r="O733" i="5" l="1"/>
  <c r="P733" i="5" s="1"/>
  <c r="I733" i="5"/>
  <c r="J733" i="5" s="1"/>
  <c r="F733" i="5"/>
  <c r="L732" i="5"/>
  <c r="M732" i="5" s="1"/>
  <c r="G732" i="5"/>
  <c r="A735" i="5"/>
  <c r="D735" i="5" s="1"/>
  <c r="O734" i="5" l="1"/>
  <c r="P734" i="5" s="1"/>
  <c r="I734" i="5"/>
  <c r="J734" i="5" s="1"/>
  <c r="F734" i="5"/>
  <c r="G733" i="5"/>
  <c r="L733" i="5"/>
  <c r="M733" i="5" s="1"/>
  <c r="A736" i="5"/>
  <c r="D736" i="5" s="1"/>
  <c r="O735" i="5" l="1"/>
  <c r="P735" i="5" s="1"/>
  <c r="I735" i="5"/>
  <c r="J735" i="5" s="1"/>
  <c r="F735" i="5"/>
  <c r="L734" i="5"/>
  <c r="M734" i="5" s="1"/>
  <c r="G734" i="5"/>
  <c r="A737" i="5"/>
  <c r="D737" i="5" s="1"/>
  <c r="O736" i="5" l="1"/>
  <c r="P736" i="5" s="1"/>
  <c r="I736" i="5"/>
  <c r="J736" i="5" s="1"/>
  <c r="F736" i="5"/>
  <c r="G735" i="5"/>
  <c r="L735" i="5"/>
  <c r="M735" i="5" s="1"/>
  <c r="A738" i="5"/>
  <c r="D738" i="5" s="1"/>
  <c r="O737" i="5" l="1"/>
  <c r="P737" i="5" s="1"/>
  <c r="I737" i="5"/>
  <c r="J737" i="5" s="1"/>
  <c r="F737" i="5"/>
  <c r="G736" i="5"/>
  <c r="L736" i="5"/>
  <c r="M736" i="5" s="1"/>
  <c r="A739" i="5"/>
  <c r="D739" i="5" s="1"/>
  <c r="O738" i="5" l="1"/>
  <c r="P738" i="5" s="1"/>
  <c r="I738" i="5"/>
  <c r="J738" i="5" s="1"/>
  <c r="F738" i="5"/>
  <c r="G737" i="5"/>
  <c r="L737" i="5"/>
  <c r="M737" i="5" s="1"/>
  <c r="A740" i="5"/>
  <c r="D740" i="5" s="1"/>
  <c r="O739" i="5" l="1"/>
  <c r="P739" i="5" s="1"/>
  <c r="I739" i="5"/>
  <c r="J739" i="5" s="1"/>
  <c r="F739" i="5"/>
  <c r="G738" i="5"/>
  <c r="L738" i="5"/>
  <c r="M738" i="5" s="1"/>
  <c r="A741" i="5"/>
  <c r="D741" i="5" s="1"/>
  <c r="O740" i="5" l="1"/>
  <c r="P740" i="5" s="1"/>
  <c r="I740" i="5"/>
  <c r="J740" i="5" s="1"/>
  <c r="F740" i="5"/>
  <c r="L739" i="5"/>
  <c r="M739" i="5" s="1"/>
  <c r="G739" i="5"/>
  <c r="A742" i="5"/>
  <c r="D742" i="5" s="1"/>
  <c r="O741" i="5" l="1"/>
  <c r="P741" i="5" s="1"/>
  <c r="I741" i="5"/>
  <c r="J741" i="5" s="1"/>
  <c r="F741" i="5"/>
  <c r="L740" i="5"/>
  <c r="M740" i="5" s="1"/>
  <c r="G740" i="5"/>
  <c r="A743" i="5"/>
  <c r="D743" i="5" s="1"/>
  <c r="O742" i="5" l="1"/>
  <c r="P742" i="5" s="1"/>
  <c r="I742" i="5"/>
  <c r="J742" i="5" s="1"/>
  <c r="F742" i="5"/>
  <c r="G741" i="5"/>
  <c r="L741" i="5"/>
  <c r="M741" i="5" s="1"/>
  <c r="A744" i="5"/>
  <c r="D744" i="5" s="1"/>
  <c r="O743" i="5" l="1"/>
  <c r="P743" i="5" s="1"/>
  <c r="I743" i="5"/>
  <c r="J743" i="5" s="1"/>
  <c r="F743" i="5"/>
  <c r="L742" i="5"/>
  <c r="M742" i="5" s="1"/>
  <c r="G742" i="5"/>
  <c r="A745" i="5"/>
  <c r="D745" i="5" s="1"/>
  <c r="O744" i="5" l="1"/>
  <c r="P744" i="5" s="1"/>
  <c r="I744" i="5"/>
  <c r="J744" i="5" s="1"/>
  <c r="F744" i="5"/>
  <c r="G743" i="5"/>
  <c r="L743" i="5"/>
  <c r="M743" i="5" s="1"/>
  <c r="A746" i="5"/>
  <c r="D746" i="5" s="1"/>
  <c r="O745" i="5" l="1"/>
  <c r="P745" i="5" s="1"/>
  <c r="I745" i="5"/>
  <c r="J745" i="5" s="1"/>
  <c r="F745" i="5"/>
  <c r="L744" i="5"/>
  <c r="M744" i="5" s="1"/>
  <c r="G744" i="5"/>
  <c r="A747" i="5"/>
  <c r="D747" i="5" s="1"/>
  <c r="O746" i="5" l="1"/>
  <c r="P746" i="5" s="1"/>
  <c r="I746" i="5"/>
  <c r="J746" i="5" s="1"/>
  <c r="F746" i="5"/>
  <c r="G745" i="5"/>
  <c r="L745" i="5"/>
  <c r="M745" i="5" s="1"/>
  <c r="A748" i="5"/>
  <c r="D748" i="5" s="1"/>
  <c r="O747" i="5" l="1"/>
  <c r="P747" i="5" s="1"/>
  <c r="I747" i="5"/>
  <c r="J747" i="5" s="1"/>
  <c r="F747" i="5"/>
  <c r="L746" i="5"/>
  <c r="M746" i="5" s="1"/>
  <c r="G746" i="5"/>
  <c r="A749" i="5"/>
  <c r="D749" i="5" s="1"/>
  <c r="O748" i="5" l="1"/>
  <c r="P748" i="5" s="1"/>
  <c r="I748" i="5"/>
  <c r="J748" i="5" s="1"/>
  <c r="F748" i="5"/>
  <c r="G747" i="5"/>
  <c r="L747" i="5"/>
  <c r="M747" i="5" s="1"/>
  <c r="A750" i="5"/>
  <c r="D750" i="5" s="1"/>
  <c r="O749" i="5" l="1"/>
  <c r="P749" i="5" s="1"/>
  <c r="I749" i="5"/>
  <c r="J749" i="5" s="1"/>
  <c r="F749" i="5"/>
  <c r="G748" i="5"/>
  <c r="L748" i="5"/>
  <c r="M748" i="5" s="1"/>
  <c r="A751" i="5"/>
  <c r="D751" i="5" s="1"/>
  <c r="O750" i="5" l="1"/>
  <c r="P750" i="5" s="1"/>
  <c r="I750" i="5"/>
  <c r="J750" i="5" s="1"/>
  <c r="F750" i="5"/>
  <c r="L749" i="5"/>
  <c r="M749" i="5" s="1"/>
  <c r="G749" i="5"/>
  <c r="A752" i="5"/>
  <c r="D752" i="5" s="1"/>
  <c r="O751" i="5" l="1"/>
  <c r="P751" i="5" s="1"/>
  <c r="F751" i="5"/>
  <c r="I751" i="5"/>
  <c r="J751" i="5" s="1"/>
  <c r="G750" i="5"/>
  <c r="L750" i="5"/>
  <c r="M750" i="5" s="1"/>
  <c r="A753" i="5"/>
  <c r="D753" i="5" s="1"/>
  <c r="O752" i="5" l="1"/>
  <c r="P752" i="5" s="1"/>
  <c r="I752" i="5"/>
  <c r="J752" i="5" s="1"/>
  <c r="F752" i="5"/>
  <c r="G751" i="5"/>
  <c r="L751" i="5"/>
  <c r="M751" i="5" s="1"/>
  <c r="A754" i="5"/>
  <c r="D754" i="5" s="1"/>
  <c r="O753" i="5" l="1"/>
  <c r="P753" i="5" s="1"/>
  <c r="I753" i="5"/>
  <c r="J753" i="5" s="1"/>
  <c r="F753" i="5"/>
  <c r="L752" i="5"/>
  <c r="M752" i="5" s="1"/>
  <c r="G752" i="5"/>
  <c r="A755" i="5"/>
  <c r="D755" i="5" s="1"/>
  <c r="O754" i="5" l="1"/>
  <c r="P754" i="5" s="1"/>
  <c r="I754" i="5"/>
  <c r="J754" i="5" s="1"/>
  <c r="F754" i="5"/>
  <c r="G753" i="5"/>
  <c r="L753" i="5"/>
  <c r="M753" i="5" s="1"/>
  <c r="A756" i="5"/>
  <c r="D756" i="5" s="1"/>
  <c r="O755" i="5" l="1"/>
  <c r="P755" i="5" s="1"/>
  <c r="F755" i="5"/>
  <c r="I755" i="5"/>
  <c r="J755" i="5" s="1"/>
  <c r="G754" i="5"/>
  <c r="L754" i="5"/>
  <c r="M754" i="5" s="1"/>
  <c r="A757" i="5"/>
  <c r="D757" i="5" s="1"/>
  <c r="O756" i="5" l="1"/>
  <c r="P756" i="5" s="1"/>
  <c r="I756" i="5"/>
  <c r="J756" i="5" s="1"/>
  <c r="F756" i="5"/>
  <c r="G755" i="5"/>
  <c r="L755" i="5"/>
  <c r="M755" i="5" s="1"/>
  <c r="A758" i="5"/>
  <c r="D758" i="5" s="1"/>
  <c r="O757" i="5" l="1"/>
  <c r="P757" i="5" s="1"/>
  <c r="I757" i="5"/>
  <c r="J757" i="5" s="1"/>
  <c r="F757" i="5"/>
  <c r="L756" i="5"/>
  <c r="M756" i="5" s="1"/>
  <c r="G756" i="5"/>
  <c r="A759" i="5"/>
  <c r="D759" i="5" s="1"/>
  <c r="O758" i="5" l="1"/>
  <c r="P758" i="5" s="1"/>
  <c r="I758" i="5"/>
  <c r="J758" i="5" s="1"/>
  <c r="F758" i="5"/>
  <c r="L757" i="5"/>
  <c r="M757" i="5" s="1"/>
  <c r="G757" i="5"/>
  <c r="A760" i="5"/>
  <c r="D760" i="5" s="1"/>
  <c r="O759" i="5" l="1"/>
  <c r="P759" i="5" s="1"/>
  <c r="I759" i="5"/>
  <c r="J759" i="5" s="1"/>
  <c r="F759" i="5"/>
  <c r="G758" i="5"/>
  <c r="L758" i="5"/>
  <c r="M758" i="5" s="1"/>
  <c r="A761" i="5"/>
  <c r="D761" i="5" s="1"/>
  <c r="O760" i="5" l="1"/>
  <c r="P760" i="5" s="1"/>
  <c r="F760" i="5"/>
  <c r="I760" i="5"/>
  <c r="J760" i="5" s="1"/>
  <c r="G759" i="5"/>
  <c r="L759" i="5"/>
  <c r="M759" i="5" s="1"/>
  <c r="A762" i="5"/>
  <c r="D762" i="5" s="1"/>
  <c r="O761" i="5" l="1"/>
  <c r="P761" i="5" s="1"/>
  <c r="I761" i="5"/>
  <c r="J761" i="5" s="1"/>
  <c r="F761" i="5"/>
  <c r="L760" i="5"/>
  <c r="M760" i="5" s="1"/>
  <c r="G760" i="5"/>
  <c r="A763" i="5"/>
  <c r="D763" i="5" s="1"/>
  <c r="O762" i="5" l="1"/>
  <c r="P762" i="5" s="1"/>
  <c r="I762" i="5"/>
  <c r="J762" i="5" s="1"/>
  <c r="F762" i="5"/>
  <c r="G761" i="5"/>
  <c r="L761" i="5"/>
  <c r="M761" i="5" s="1"/>
  <c r="A764" i="5"/>
  <c r="D764" i="5" s="1"/>
  <c r="O763" i="5" l="1"/>
  <c r="P763" i="5" s="1"/>
  <c r="I763" i="5"/>
  <c r="J763" i="5" s="1"/>
  <c r="F763" i="5"/>
  <c r="G762" i="5"/>
  <c r="L762" i="5"/>
  <c r="M762" i="5" s="1"/>
  <c r="A765" i="5"/>
  <c r="D765" i="5" s="1"/>
  <c r="O764" i="5" l="1"/>
  <c r="P764" i="5" s="1"/>
  <c r="I764" i="5"/>
  <c r="J764" i="5" s="1"/>
  <c r="F764" i="5"/>
  <c r="G763" i="5"/>
  <c r="L763" i="5"/>
  <c r="M763" i="5" s="1"/>
  <c r="A766" i="5"/>
  <c r="D766" i="5" s="1"/>
  <c r="O765" i="5" l="1"/>
  <c r="P765" i="5" s="1"/>
  <c r="I765" i="5"/>
  <c r="J765" i="5" s="1"/>
  <c r="F765" i="5"/>
  <c r="G764" i="5"/>
  <c r="L764" i="5"/>
  <c r="M764" i="5" s="1"/>
  <c r="A767" i="5"/>
  <c r="D767" i="5" s="1"/>
  <c r="O766" i="5" l="1"/>
  <c r="P766" i="5" s="1"/>
  <c r="I766" i="5"/>
  <c r="J766" i="5" s="1"/>
  <c r="F766" i="5"/>
  <c r="G765" i="5"/>
  <c r="L765" i="5"/>
  <c r="M765" i="5" s="1"/>
  <c r="A768" i="5"/>
  <c r="D768" i="5" s="1"/>
  <c r="O767" i="5" l="1"/>
  <c r="P767" i="5" s="1"/>
  <c r="I767" i="5"/>
  <c r="J767" i="5" s="1"/>
  <c r="F767" i="5"/>
  <c r="G766" i="5"/>
  <c r="L766" i="5"/>
  <c r="M766" i="5" s="1"/>
  <c r="A769" i="5"/>
  <c r="D769" i="5" s="1"/>
  <c r="O768" i="5" l="1"/>
  <c r="P768" i="5" s="1"/>
  <c r="I768" i="5"/>
  <c r="J768" i="5" s="1"/>
  <c r="F768" i="5"/>
  <c r="G767" i="5"/>
  <c r="L767" i="5"/>
  <c r="M767" i="5" s="1"/>
  <c r="A770" i="5"/>
  <c r="D770" i="5" s="1"/>
  <c r="O769" i="5" l="1"/>
  <c r="P769" i="5" s="1"/>
  <c r="I769" i="5"/>
  <c r="J769" i="5" s="1"/>
  <c r="F769" i="5"/>
  <c r="L768" i="5"/>
  <c r="M768" i="5" s="1"/>
  <c r="G768" i="5"/>
  <c r="A771" i="5"/>
  <c r="D771" i="5" s="1"/>
  <c r="O770" i="5" l="1"/>
  <c r="P770" i="5" s="1"/>
  <c r="F770" i="5"/>
  <c r="I770" i="5"/>
  <c r="J770" i="5" s="1"/>
  <c r="L769" i="5"/>
  <c r="M769" i="5" s="1"/>
  <c r="G769" i="5"/>
  <c r="A772" i="5"/>
  <c r="D772" i="5" s="1"/>
  <c r="O771" i="5" l="1"/>
  <c r="P771" i="5" s="1"/>
  <c r="I771" i="5"/>
  <c r="J771" i="5" s="1"/>
  <c r="F771" i="5"/>
  <c r="L770" i="5"/>
  <c r="M770" i="5" s="1"/>
  <c r="G770" i="5"/>
  <c r="A773" i="5"/>
  <c r="D773" i="5" s="1"/>
  <c r="O772" i="5" l="1"/>
  <c r="P772" i="5" s="1"/>
  <c r="I772" i="5"/>
  <c r="J772" i="5" s="1"/>
  <c r="F772" i="5"/>
  <c r="G771" i="5"/>
  <c r="L771" i="5"/>
  <c r="M771" i="5" s="1"/>
  <c r="A774" i="5"/>
  <c r="D774" i="5" s="1"/>
  <c r="O773" i="5" l="1"/>
  <c r="P773" i="5" s="1"/>
  <c r="I773" i="5"/>
  <c r="J773" i="5" s="1"/>
  <c r="F773" i="5"/>
  <c r="G772" i="5"/>
  <c r="L772" i="5"/>
  <c r="M772" i="5" s="1"/>
  <c r="A775" i="5"/>
  <c r="D775" i="5" s="1"/>
  <c r="O774" i="5" l="1"/>
  <c r="P774" i="5" s="1"/>
  <c r="I774" i="5"/>
  <c r="J774" i="5" s="1"/>
  <c r="F774" i="5"/>
  <c r="L773" i="5"/>
  <c r="M773" i="5" s="1"/>
  <c r="G773" i="5"/>
  <c r="A776" i="5"/>
  <c r="D776" i="5" s="1"/>
  <c r="O775" i="5" l="1"/>
  <c r="P775" i="5" s="1"/>
  <c r="I775" i="5"/>
  <c r="J775" i="5" s="1"/>
  <c r="F775" i="5"/>
  <c r="L774" i="5"/>
  <c r="M774" i="5" s="1"/>
  <c r="G774" i="5"/>
  <c r="A777" i="5"/>
  <c r="D777" i="5" s="1"/>
  <c r="O776" i="5" l="1"/>
  <c r="P776" i="5" s="1"/>
  <c r="I776" i="5"/>
  <c r="J776" i="5" s="1"/>
  <c r="F776" i="5"/>
  <c r="L775" i="5"/>
  <c r="M775" i="5" s="1"/>
  <c r="G775" i="5"/>
  <c r="A778" i="5"/>
  <c r="D778" i="5" s="1"/>
  <c r="O777" i="5" l="1"/>
  <c r="P777" i="5" s="1"/>
  <c r="I777" i="5"/>
  <c r="J777" i="5" s="1"/>
  <c r="F777" i="5"/>
  <c r="L776" i="5"/>
  <c r="M776" i="5" s="1"/>
  <c r="G776" i="5"/>
  <c r="A779" i="5"/>
  <c r="D779" i="5" s="1"/>
  <c r="O778" i="5" l="1"/>
  <c r="P778" i="5" s="1"/>
  <c r="I778" i="5"/>
  <c r="J778" i="5" s="1"/>
  <c r="F778" i="5"/>
  <c r="G777" i="5"/>
  <c r="L777" i="5"/>
  <c r="M777" i="5" s="1"/>
  <c r="A780" i="5"/>
  <c r="D780" i="5" s="1"/>
  <c r="O779" i="5" l="1"/>
  <c r="P779" i="5" s="1"/>
  <c r="I779" i="5"/>
  <c r="J779" i="5" s="1"/>
  <c r="F779" i="5"/>
  <c r="L778" i="5"/>
  <c r="M778" i="5" s="1"/>
  <c r="G778" i="5"/>
  <c r="A781" i="5"/>
  <c r="D781" i="5" s="1"/>
  <c r="O780" i="5" l="1"/>
  <c r="P780" i="5" s="1"/>
  <c r="I780" i="5"/>
  <c r="J780" i="5" s="1"/>
  <c r="F780" i="5"/>
  <c r="L779" i="5"/>
  <c r="M779" i="5" s="1"/>
  <c r="G779" i="5"/>
  <c r="A782" i="5"/>
  <c r="D782" i="5" s="1"/>
  <c r="O781" i="5" l="1"/>
  <c r="P781" i="5" s="1"/>
  <c r="I781" i="5"/>
  <c r="J781" i="5" s="1"/>
  <c r="F781" i="5"/>
  <c r="G780" i="5"/>
  <c r="L780" i="5"/>
  <c r="M780" i="5" s="1"/>
  <c r="A783" i="5"/>
  <c r="D783" i="5" s="1"/>
  <c r="O782" i="5" l="1"/>
  <c r="P782" i="5" s="1"/>
  <c r="I782" i="5"/>
  <c r="J782" i="5" s="1"/>
  <c r="F782" i="5"/>
  <c r="G781" i="5"/>
  <c r="L781" i="5"/>
  <c r="M781" i="5" s="1"/>
  <c r="A784" i="5"/>
  <c r="D784" i="5" s="1"/>
  <c r="O783" i="5" l="1"/>
  <c r="P783" i="5" s="1"/>
  <c r="I783" i="5"/>
  <c r="J783" i="5" s="1"/>
  <c r="F783" i="5"/>
  <c r="G782" i="5"/>
  <c r="L782" i="5"/>
  <c r="M782" i="5" s="1"/>
  <c r="A785" i="5"/>
  <c r="D785" i="5" s="1"/>
  <c r="O784" i="5" l="1"/>
  <c r="P784" i="5" s="1"/>
  <c r="I784" i="5"/>
  <c r="J784" i="5" s="1"/>
  <c r="F784" i="5"/>
  <c r="G783" i="5"/>
  <c r="L783" i="5"/>
  <c r="M783" i="5" s="1"/>
  <c r="A786" i="5"/>
  <c r="D786" i="5" s="1"/>
  <c r="O785" i="5" l="1"/>
  <c r="P785" i="5" s="1"/>
  <c r="I785" i="5"/>
  <c r="J785" i="5" s="1"/>
  <c r="F785" i="5"/>
  <c r="G784" i="5"/>
  <c r="L784" i="5"/>
  <c r="M784" i="5" s="1"/>
  <c r="A787" i="5"/>
  <c r="D787" i="5" s="1"/>
  <c r="O786" i="5" l="1"/>
  <c r="P786" i="5" s="1"/>
  <c r="I786" i="5"/>
  <c r="J786" i="5" s="1"/>
  <c r="F786" i="5"/>
  <c r="G785" i="5"/>
  <c r="L785" i="5"/>
  <c r="M785" i="5" s="1"/>
  <c r="A788" i="5"/>
  <c r="D788" i="5" s="1"/>
  <c r="O787" i="5" l="1"/>
  <c r="P787" i="5" s="1"/>
  <c r="I787" i="5"/>
  <c r="J787" i="5" s="1"/>
  <c r="F787" i="5"/>
  <c r="L786" i="5"/>
  <c r="M786" i="5" s="1"/>
  <c r="G786" i="5"/>
  <c r="A789" i="5"/>
  <c r="D789" i="5" s="1"/>
  <c r="O788" i="5" l="1"/>
  <c r="P788" i="5" s="1"/>
  <c r="I788" i="5"/>
  <c r="J788" i="5" s="1"/>
  <c r="F788" i="5"/>
  <c r="G787" i="5"/>
  <c r="L787" i="5"/>
  <c r="M787" i="5" s="1"/>
  <c r="A790" i="5"/>
  <c r="D790" i="5" s="1"/>
  <c r="O789" i="5" l="1"/>
  <c r="P789" i="5" s="1"/>
  <c r="I789" i="5"/>
  <c r="J789" i="5" s="1"/>
  <c r="F789" i="5"/>
  <c r="L788" i="5"/>
  <c r="M788" i="5" s="1"/>
  <c r="G788" i="5"/>
  <c r="A791" i="5"/>
  <c r="D791" i="5" s="1"/>
  <c r="O790" i="5" l="1"/>
  <c r="P790" i="5" s="1"/>
  <c r="I790" i="5"/>
  <c r="J790" i="5" s="1"/>
  <c r="F790" i="5"/>
  <c r="G789" i="5"/>
  <c r="L789" i="5"/>
  <c r="M789" i="5" s="1"/>
  <c r="A792" i="5"/>
  <c r="D792" i="5" s="1"/>
  <c r="O791" i="5" l="1"/>
  <c r="P791" i="5" s="1"/>
  <c r="I791" i="5"/>
  <c r="J791" i="5" s="1"/>
  <c r="F791" i="5"/>
  <c r="L790" i="5"/>
  <c r="M790" i="5" s="1"/>
  <c r="G790" i="5"/>
  <c r="A793" i="5"/>
  <c r="D793" i="5" s="1"/>
  <c r="O792" i="5" l="1"/>
  <c r="P792" i="5" s="1"/>
  <c r="I792" i="5"/>
  <c r="J792" i="5" s="1"/>
  <c r="F792" i="5"/>
  <c r="L791" i="5"/>
  <c r="M791" i="5" s="1"/>
  <c r="G791" i="5"/>
  <c r="A794" i="5"/>
  <c r="D794" i="5" s="1"/>
  <c r="O793" i="5" l="1"/>
  <c r="P793" i="5" s="1"/>
  <c r="I793" i="5"/>
  <c r="J793" i="5" s="1"/>
  <c r="F793" i="5"/>
  <c r="L792" i="5"/>
  <c r="M792" i="5" s="1"/>
  <c r="G792" i="5"/>
  <c r="A795" i="5"/>
  <c r="D795" i="5" s="1"/>
  <c r="O794" i="5" l="1"/>
  <c r="P794" i="5" s="1"/>
  <c r="I794" i="5"/>
  <c r="J794" i="5" s="1"/>
  <c r="F794" i="5"/>
  <c r="G793" i="5"/>
  <c r="L793" i="5"/>
  <c r="M793" i="5" s="1"/>
  <c r="A796" i="5"/>
  <c r="D796" i="5" s="1"/>
  <c r="O795" i="5" l="1"/>
  <c r="P795" i="5" s="1"/>
  <c r="I795" i="5"/>
  <c r="J795" i="5" s="1"/>
  <c r="F795" i="5"/>
  <c r="L794" i="5"/>
  <c r="M794" i="5" s="1"/>
  <c r="G794" i="5"/>
  <c r="A797" i="5"/>
  <c r="D797" i="5" s="1"/>
  <c r="O796" i="5" l="1"/>
  <c r="P796" i="5" s="1"/>
  <c r="F796" i="5"/>
  <c r="I796" i="5"/>
  <c r="J796" i="5" s="1"/>
  <c r="L795" i="5"/>
  <c r="M795" i="5" s="1"/>
  <c r="G795" i="5"/>
  <c r="A798" i="5"/>
  <c r="D798" i="5" s="1"/>
  <c r="O797" i="5" l="1"/>
  <c r="P797" i="5" s="1"/>
  <c r="I797" i="5"/>
  <c r="J797" i="5" s="1"/>
  <c r="F797" i="5"/>
  <c r="G796" i="5"/>
  <c r="L796" i="5"/>
  <c r="M796" i="5" s="1"/>
  <c r="A799" i="5"/>
  <c r="D799" i="5" s="1"/>
  <c r="O798" i="5" l="1"/>
  <c r="P798" i="5" s="1"/>
  <c r="I798" i="5"/>
  <c r="J798" i="5" s="1"/>
  <c r="F798" i="5"/>
  <c r="G797" i="5"/>
  <c r="L797" i="5"/>
  <c r="M797" i="5" s="1"/>
  <c r="A800" i="5"/>
  <c r="D800" i="5" s="1"/>
  <c r="O799" i="5" l="1"/>
  <c r="P799" i="5" s="1"/>
  <c r="I799" i="5"/>
  <c r="J799" i="5" s="1"/>
  <c r="F799" i="5"/>
  <c r="L798" i="5"/>
  <c r="M798" i="5" s="1"/>
  <c r="G798" i="5"/>
  <c r="A801" i="5"/>
  <c r="D801" i="5" s="1"/>
  <c r="O800" i="5" l="1"/>
  <c r="P800" i="5" s="1"/>
  <c r="I800" i="5"/>
  <c r="J800" i="5" s="1"/>
  <c r="F800" i="5"/>
  <c r="G799" i="5"/>
  <c r="L799" i="5"/>
  <c r="M799" i="5" s="1"/>
  <c r="A802" i="5"/>
  <c r="D802" i="5" s="1"/>
  <c r="O801" i="5" l="1"/>
  <c r="P801" i="5" s="1"/>
  <c r="I801" i="5"/>
  <c r="J801" i="5" s="1"/>
  <c r="F801" i="5"/>
  <c r="G800" i="5"/>
  <c r="L800" i="5"/>
  <c r="M800" i="5" s="1"/>
  <c r="A803" i="5"/>
  <c r="D803" i="5" s="1"/>
  <c r="O802" i="5" l="1"/>
  <c r="P802" i="5" s="1"/>
  <c r="I802" i="5"/>
  <c r="J802" i="5" s="1"/>
  <c r="F802" i="5"/>
  <c r="G801" i="5"/>
  <c r="L801" i="5"/>
  <c r="M801" i="5" s="1"/>
  <c r="A804" i="5"/>
  <c r="D804" i="5" s="1"/>
  <c r="O803" i="5" l="1"/>
  <c r="P803" i="5" s="1"/>
  <c r="I803" i="5"/>
  <c r="J803" i="5" s="1"/>
  <c r="F803" i="5"/>
  <c r="G802" i="5"/>
  <c r="L802" i="5"/>
  <c r="M802" i="5" s="1"/>
  <c r="A805" i="5"/>
  <c r="D805" i="5" s="1"/>
  <c r="O804" i="5" l="1"/>
  <c r="P804" i="5" s="1"/>
  <c r="I804" i="5"/>
  <c r="J804" i="5" s="1"/>
  <c r="F804" i="5"/>
  <c r="L803" i="5"/>
  <c r="M803" i="5" s="1"/>
  <c r="G803" i="5"/>
  <c r="A806" i="5"/>
  <c r="D806" i="5" s="1"/>
  <c r="O805" i="5" l="1"/>
  <c r="P805" i="5" s="1"/>
  <c r="F805" i="5"/>
  <c r="I805" i="5"/>
  <c r="J805" i="5" s="1"/>
  <c r="G804" i="5"/>
  <c r="L804" i="5"/>
  <c r="M804" i="5" s="1"/>
  <c r="A807" i="5"/>
  <c r="D807" i="5" s="1"/>
  <c r="O806" i="5" l="1"/>
  <c r="P806" i="5" s="1"/>
  <c r="F806" i="5"/>
  <c r="I806" i="5"/>
  <c r="J806" i="5" s="1"/>
  <c r="G805" i="5"/>
  <c r="L805" i="5"/>
  <c r="M805" i="5" s="1"/>
  <c r="A808" i="5"/>
  <c r="D808" i="5" s="1"/>
  <c r="O807" i="5" l="1"/>
  <c r="P807" i="5" s="1"/>
  <c r="F807" i="5"/>
  <c r="I807" i="5"/>
  <c r="J807" i="5" s="1"/>
  <c r="L806" i="5"/>
  <c r="M806" i="5" s="1"/>
  <c r="G806" i="5"/>
  <c r="A809" i="5"/>
  <c r="D809" i="5" s="1"/>
  <c r="O808" i="5" l="1"/>
  <c r="P808" i="5" s="1"/>
  <c r="I808" i="5"/>
  <c r="J808" i="5" s="1"/>
  <c r="F808" i="5"/>
  <c r="G807" i="5"/>
  <c r="L807" i="5"/>
  <c r="M807" i="5" s="1"/>
  <c r="A810" i="5"/>
  <c r="D810" i="5" s="1"/>
  <c r="O809" i="5" l="1"/>
  <c r="P809" i="5" s="1"/>
  <c r="I809" i="5"/>
  <c r="J809" i="5" s="1"/>
  <c r="F809" i="5"/>
  <c r="L808" i="5"/>
  <c r="M808" i="5" s="1"/>
  <c r="G808" i="5"/>
  <c r="A811" i="5"/>
  <c r="D811" i="5" s="1"/>
  <c r="O810" i="5" l="1"/>
  <c r="P810" i="5" s="1"/>
  <c r="I810" i="5"/>
  <c r="J810" i="5" s="1"/>
  <c r="F810" i="5"/>
  <c r="G809" i="5"/>
  <c r="L809" i="5"/>
  <c r="M809" i="5" s="1"/>
  <c r="A812" i="5"/>
  <c r="D812" i="5" s="1"/>
  <c r="O811" i="5" l="1"/>
  <c r="P811" i="5" s="1"/>
  <c r="I811" i="5"/>
  <c r="J811" i="5" s="1"/>
  <c r="F811" i="5"/>
  <c r="G810" i="5"/>
  <c r="L810" i="5"/>
  <c r="M810" i="5" s="1"/>
  <c r="A813" i="5"/>
  <c r="D813" i="5" s="1"/>
  <c r="O812" i="5" l="1"/>
  <c r="P812" i="5" s="1"/>
  <c r="I812" i="5"/>
  <c r="J812" i="5" s="1"/>
  <c r="F812" i="5"/>
  <c r="G811" i="5"/>
  <c r="L811" i="5"/>
  <c r="M811" i="5" s="1"/>
  <c r="A814" i="5"/>
  <c r="D814" i="5" s="1"/>
  <c r="O813" i="5" l="1"/>
  <c r="P813" i="5" s="1"/>
  <c r="I813" i="5"/>
  <c r="J813" i="5" s="1"/>
  <c r="F813" i="5"/>
  <c r="G812" i="5"/>
  <c r="L812" i="5"/>
  <c r="M812" i="5" s="1"/>
  <c r="A815" i="5"/>
  <c r="D815" i="5" s="1"/>
  <c r="O814" i="5" l="1"/>
  <c r="P814" i="5" s="1"/>
  <c r="I814" i="5"/>
  <c r="J814" i="5" s="1"/>
  <c r="F814" i="5"/>
  <c r="G813" i="5"/>
  <c r="L813" i="5"/>
  <c r="M813" i="5" s="1"/>
  <c r="A816" i="5"/>
  <c r="D816" i="5" s="1"/>
  <c r="O815" i="5" l="1"/>
  <c r="P815" i="5" s="1"/>
  <c r="I815" i="5"/>
  <c r="J815" i="5" s="1"/>
  <c r="F815" i="5"/>
  <c r="L814" i="5"/>
  <c r="M814" i="5" s="1"/>
  <c r="G814" i="5"/>
  <c r="A817" i="5"/>
  <c r="D817" i="5" s="1"/>
  <c r="O816" i="5" l="1"/>
  <c r="P816" i="5" s="1"/>
  <c r="F816" i="5"/>
  <c r="I816" i="5"/>
  <c r="J816" i="5" s="1"/>
  <c r="L815" i="5"/>
  <c r="M815" i="5" s="1"/>
  <c r="G815" i="5"/>
  <c r="A818" i="5"/>
  <c r="D818" i="5" s="1"/>
  <c r="O817" i="5" l="1"/>
  <c r="P817" i="5" s="1"/>
  <c r="I817" i="5"/>
  <c r="J817" i="5" s="1"/>
  <c r="F817" i="5"/>
  <c r="G816" i="5"/>
  <c r="L816" i="5"/>
  <c r="M816" i="5" s="1"/>
  <c r="A819" i="5"/>
  <c r="D819" i="5" s="1"/>
  <c r="O818" i="5" l="1"/>
  <c r="P818" i="5" s="1"/>
  <c r="I818" i="5"/>
  <c r="J818" i="5" s="1"/>
  <c r="F818" i="5"/>
  <c r="L817" i="5"/>
  <c r="M817" i="5" s="1"/>
  <c r="G817" i="5"/>
  <c r="A820" i="5"/>
  <c r="D820" i="5" s="1"/>
  <c r="O819" i="5" l="1"/>
  <c r="P819" i="5" s="1"/>
  <c r="F819" i="5"/>
  <c r="I819" i="5"/>
  <c r="J819" i="5" s="1"/>
  <c r="G818" i="5"/>
  <c r="L818" i="5"/>
  <c r="M818" i="5" s="1"/>
  <c r="A821" i="5"/>
  <c r="D821" i="5" s="1"/>
  <c r="O820" i="5" l="1"/>
  <c r="P820" i="5" s="1"/>
  <c r="F820" i="5"/>
  <c r="I820" i="5"/>
  <c r="J820" i="5" s="1"/>
  <c r="G819" i="5"/>
  <c r="L819" i="5"/>
  <c r="M819" i="5" s="1"/>
  <c r="A822" i="5"/>
  <c r="D822" i="5" s="1"/>
  <c r="O821" i="5" l="1"/>
  <c r="P821" i="5" s="1"/>
  <c r="I821" i="5"/>
  <c r="J821" i="5" s="1"/>
  <c r="F821" i="5"/>
  <c r="L820" i="5"/>
  <c r="M820" i="5" s="1"/>
  <c r="G820" i="5"/>
  <c r="A823" i="5"/>
  <c r="D823" i="5" s="1"/>
  <c r="O822" i="5" l="1"/>
  <c r="P822" i="5" s="1"/>
  <c r="I822" i="5"/>
  <c r="J822" i="5" s="1"/>
  <c r="F822" i="5"/>
  <c r="L821" i="5"/>
  <c r="M821" i="5" s="1"/>
  <c r="G821" i="5"/>
  <c r="A824" i="5"/>
  <c r="D824" i="5" s="1"/>
  <c r="O823" i="5" l="1"/>
  <c r="P823" i="5" s="1"/>
  <c r="I823" i="5"/>
  <c r="J823" i="5" s="1"/>
  <c r="F823" i="5"/>
  <c r="G822" i="5"/>
  <c r="L822" i="5"/>
  <c r="M822" i="5" s="1"/>
  <c r="A825" i="5"/>
  <c r="D825" i="5" s="1"/>
  <c r="O824" i="5" l="1"/>
  <c r="P824" i="5" s="1"/>
  <c r="I824" i="5"/>
  <c r="J824" i="5" s="1"/>
  <c r="F824" i="5"/>
  <c r="G823" i="5"/>
  <c r="L823" i="5"/>
  <c r="M823" i="5" s="1"/>
  <c r="A826" i="5"/>
  <c r="D826" i="5" s="1"/>
  <c r="O825" i="5" l="1"/>
  <c r="P825" i="5" s="1"/>
  <c r="I825" i="5"/>
  <c r="J825" i="5" s="1"/>
  <c r="F825" i="5"/>
  <c r="G824" i="5"/>
  <c r="L824" i="5"/>
  <c r="M824" i="5" s="1"/>
  <c r="A827" i="5"/>
  <c r="D827" i="5" s="1"/>
  <c r="O826" i="5" l="1"/>
  <c r="P826" i="5" s="1"/>
  <c r="I826" i="5"/>
  <c r="J826" i="5" s="1"/>
  <c r="F826" i="5"/>
  <c r="G825" i="5"/>
  <c r="L825" i="5"/>
  <c r="M825" i="5" s="1"/>
  <c r="A828" i="5"/>
  <c r="D828" i="5" s="1"/>
  <c r="O827" i="5" l="1"/>
  <c r="P827" i="5" s="1"/>
  <c r="I827" i="5"/>
  <c r="J827" i="5" s="1"/>
  <c r="F827" i="5"/>
  <c r="G826" i="5"/>
  <c r="L826" i="5"/>
  <c r="M826" i="5" s="1"/>
  <c r="A829" i="5"/>
  <c r="D829" i="5" s="1"/>
  <c r="O828" i="5" l="1"/>
  <c r="P828" i="5" s="1"/>
  <c r="I828" i="5"/>
  <c r="J828" i="5" s="1"/>
  <c r="F828" i="5"/>
  <c r="G827" i="5"/>
  <c r="L827" i="5"/>
  <c r="M827" i="5" s="1"/>
  <c r="A830" i="5"/>
  <c r="D830" i="5" s="1"/>
  <c r="O829" i="5" l="1"/>
  <c r="P829" i="5" s="1"/>
  <c r="I829" i="5"/>
  <c r="J829" i="5" s="1"/>
  <c r="F829" i="5"/>
  <c r="L828" i="5"/>
  <c r="M828" i="5" s="1"/>
  <c r="G828" i="5"/>
  <c r="A831" i="5"/>
  <c r="D831" i="5" s="1"/>
  <c r="O830" i="5" l="1"/>
  <c r="P830" i="5" s="1"/>
  <c r="I830" i="5"/>
  <c r="J830" i="5" s="1"/>
  <c r="F830" i="5"/>
  <c r="L829" i="5"/>
  <c r="M829" i="5" s="1"/>
  <c r="G829" i="5"/>
  <c r="A832" i="5"/>
  <c r="D832" i="5" s="1"/>
  <c r="O831" i="5" l="1"/>
  <c r="P831" i="5" s="1"/>
  <c r="I831" i="5"/>
  <c r="J831" i="5" s="1"/>
  <c r="F831" i="5"/>
  <c r="G830" i="5"/>
  <c r="L830" i="5"/>
  <c r="M830" i="5" s="1"/>
  <c r="A833" i="5"/>
  <c r="D833" i="5" s="1"/>
  <c r="O832" i="5" l="1"/>
  <c r="P832" i="5" s="1"/>
  <c r="I832" i="5"/>
  <c r="J832" i="5" s="1"/>
  <c r="F832" i="5"/>
  <c r="G831" i="5"/>
  <c r="L831" i="5"/>
  <c r="M831" i="5" s="1"/>
  <c r="A834" i="5"/>
  <c r="D834" i="5" s="1"/>
  <c r="O833" i="5" l="1"/>
  <c r="P833" i="5" s="1"/>
  <c r="I833" i="5"/>
  <c r="J833" i="5" s="1"/>
  <c r="F833" i="5"/>
  <c r="G832" i="5"/>
  <c r="L832" i="5"/>
  <c r="M832" i="5" s="1"/>
  <c r="A835" i="5"/>
  <c r="D835" i="5" s="1"/>
  <c r="O834" i="5" l="1"/>
  <c r="P834" i="5" s="1"/>
  <c r="F834" i="5"/>
  <c r="I834" i="5"/>
  <c r="J834" i="5" s="1"/>
  <c r="L833" i="5"/>
  <c r="M833" i="5" s="1"/>
  <c r="G833" i="5"/>
  <c r="A836" i="5"/>
  <c r="D836" i="5" s="1"/>
  <c r="O835" i="5" l="1"/>
  <c r="P835" i="5" s="1"/>
  <c r="I835" i="5"/>
  <c r="J835" i="5" s="1"/>
  <c r="F835" i="5"/>
  <c r="G834" i="5"/>
  <c r="L834" i="5"/>
  <c r="M834" i="5" s="1"/>
  <c r="A837" i="5"/>
  <c r="D837" i="5" s="1"/>
  <c r="O836" i="5" l="1"/>
  <c r="P836" i="5" s="1"/>
  <c r="I836" i="5"/>
  <c r="J836" i="5" s="1"/>
  <c r="F836" i="5"/>
  <c r="L835" i="5"/>
  <c r="M835" i="5" s="1"/>
  <c r="G835" i="5"/>
  <c r="A838" i="5"/>
  <c r="D838" i="5" s="1"/>
  <c r="O837" i="5" l="1"/>
  <c r="P837" i="5" s="1"/>
  <c r="I837" i="5"/>
  <c r="J837" i="5" s="1"/>
  <c r="F837" i="5"/>
  <c r="G836" i="5"/>
  <c r="L836" i="5"/>
  <c r="M836" i="5" s="1"/>
  <c r="A839" i="5"/>
  <c r="D839" i="5" s="1"/>
  <c r="O838" i="5" l="1"/>
  <c r="P838" i="5" s="1"/>
  <c r="I838" i="5"/>
  <c r="J838" i="5" s="1"/>
  <c r="F838" i="5"/>
  <c r="L837" i="5"/>
  <c r="M837" i="5" s="1"/>
  <c r="G837" i="5"/>
  <c r="A840" i="5"/>
  <c r="D840" i="5" s="1"/>
  <c r="O839" i="5" l="1"/>
  <c r="P839" i="5" s="1"/>
  <c r="F839" i="5"/>
  <c r="I839" i="5"/>
  <c r="J839" i="5" s="1"/>
  <c r="G838" i="5"/>
  <c r="L838" i="5"/>
  <c r="M838" i="5" s="1"/>
  <c r="A841" i="5"/>
  <c r="D841" i="5" s="1"/>
  <c r="O840" i="5" l="1"/>
  <c r="P840" i="5" s="1"/>
  <c r="I840" i="5"/>
  <c r="J840" i="5" s="1"/>
  <c r="F840" i="5"/>
  <c r="L839" i="5"/>
  <c r="M839" i="5" s="1"/>
  <c r="G839" i="5"/>
  <c r="A842" i="5"/>
  <c r="D842" i="5" s="1"/>
  <c r="O841" i="5" l="1"/>
  <c r="P841" i="5" s="1"/>
  <c r="I841" i="5"/>
  <c r="J841" i="5" s="1"/>
  <c r="F841" i="5"/>
  <c r="L840" i="5"/>
  <c r="M840" i="5" s="1"/>
  <c r="G840" i="5"/>
  <c r="A843" i="5"/>
  <c r="D843" i="5" s="1"/>
  <c r="O842" i="5" l="1"/>
  <c r="P842" i="5" s="1"/>
  <c r="I842" i="5"/>
  <c r="J842" i="5" s="1"/>
  <c r="F842" i="5"/>
  <c r="G841" i="5"/>
  <c r="L841" i="5"/>
  <c r="M841" i="5" s="1"/>
  <c r="A844" i="5"/>
  <c r="D844" i="5" s="1"/>
  <c r="O843" i="5" l="1"/>
  <c r="P843" i="5" s="1"/>
  <c r="I843" i="5"/>
  <c r="J843" i="5" s="1"/>
  <c r="F843" i="5"/>
  <c r="G842" i="5"/>
  <c r="L842" i="5"/>
  <c r="M842" i="5" s="1"/>
  <c r="A845" i="5"/>
  <c r="D845" i="5" s="1"/>
  <c r="O844" i="5" l="1"/>
  <c r="P844" i="5" s="1"/>
  <c r="I844" i="5"/>
  <c r="J844" i="5" s="1"/>
  <c r="F844" i="5"/>
  <c r="L843" i="5"/>
  <c r="M843" i="5" s="1"/>
  <c r="G843" i="5"/>
  <c r="A846" i="5"/>
  <c r="D846" i="5" s="1"/>
  <c r="O845" i="5" l="1"/>
  <c r="P845" i="5" s="1"/>
  <c r="I845" i="5"/>
  <c r="J845" i="5" s="1"/>
  <c r="F845" i="5"/>
  <c r="L844" i="5"/>
  <c r="M844" i="5" s="1"/>
  <c r="G844" i="5"/>
  <c r="A847" i="5"/>
  <c r="D847" i="5" s="1"/>
  <c r="O846" i="5" l="1"/>
  <c r="P846" i="5" s="1"/>
  <c r="I846" i="5"/>
  <c r="J846" i="5" s="1"/>
  <c r="F846" i="5"/>
  <c r="G845" i="5"/>
  <c r="L845" i="5"/>
  <c r="M845" i="5" s="1"/>
  <c r="A848" i="5"/>
  <c r="D848" i="5" s="1"/>
  <c r="O847" i="5" l="1"/>
  <c r="P847" i="5" s="1"/>
  <c r="I847" i="5"/>
  <c r="J847" i="5" s="1"/>
  <c r="F847" i="5"/>
  <c r="L846" i="5"/>
  <c r="M846" i="5" s="1"/>
  <c r="G846" i="5"/>
  <c r="A849" i="5"/>
  <c r="D849" i="5" s="1"/>
  <c r="O848" i="5" l="1"/>
  <c r="P848" i="5" s="1"/>
  <c r="F848" i="5"/>
  <c r="I848" i="5"/>
  <c r="J848" i="5" s="1"/>
  <c r="G847" i="5"/>
  <c r="L847" i="5"/>
  <c r="M847" i="5" s="1"/>
  <c r="A850" i="5"/>
  <c r="D850" i="5" s="1"/>
  <c r="O849" i="5" l="1"/>
  <c r="P849" i="5" s="1"/>
  <c r="I849" i="5"/>
  <c r="J849" i="5" s="1"/>
  <c r="F849" i="5"/>
  <c r="G848" i="5"/>
  <c r="L848" i="5"/>
  <c r="M848" i="5" s="1"/>
  <c r="A851" i="5"/>
  <c r="D851" i="5" s="1"/>
  <c r="O850" i="5" l="1"/>
  <c r="P850" i="5" s="1"/>
  <c r="I850" i="5"/>
  <c r="J850" i="5" s="1"/>
  <c r="F850" i="5"/>
  <c r="G849" i="5"/>
  <c r="L849" i="5"/>
  <c r="M849" i="5" s="1"/>
  <c r="A852" i="5"/>
  <c r="D852" i="5" s="1"/>
  <c r="O851" i="5" l="1"/>
  <c r="P851" i="5" s="1"/>
  <c r="I851" i="5"/>
  <c r="J851" i="5" s="1"/>
  <c r="F851" i="5"/>
  <c r="G850" i="5"/>
  <c r="L850" i="5"/>
  <c r="M850" i="5" s="1"/>
  <c r="A853" i="5"/>
  <c r="D853" i="5" s="1"/>
  <c r="O852" i="5" l="1"/>
  <c r="P852" i="5" s="1"/>
  <c r="I852" i="5"/>
  <c r="J852" i="5" s="1"/>
  <c r="F852" i="5"/>
  <c r="G851" i="5"/>
  <c r="L851" i="5"/>
  <c r="M851" i="5" s="1"/>
  <c r="A854" i="5"/>
  <c r="D854" i="5" s="1"/>
  <c r="O853" i="5" l="1"/>
  <c r="P853" i="5" s="1"/>
  <c r="I853" i="5"/>
  <c r="J853" i="5" s="1"/>
  <c r="F853" i="5"/>
  <c r="L852" i="5"/>
  <c r="M852" i="5" s="1"/>
  <c r="G852" i="5"/>
  <c r="A855" i="5"/>
  <c r="D855" i="5" s="1"/>
  <c r="O854" i="5" l="1"/>
  <c r="P854" i="5" s="1"/>
  <c r="I854" i="5"/>
  <c r="J854" i="5" s="1"/>
  <c r="F854" i="5"/>
  <c r="L853" i="5"/>
  <c r="M853" i="5" s="1"/>
  <c r="G853" i="5"/>
  <c r="A856" i="5"/>
  <c r="D856" i="5" s="1"/>
  <c r="O855" i="5" l="1"/>
  <c r="P855" i="5" s="1"/>
  <c r="I855" i="5"/>
  <c r="J855" i="5" s="1"/>
  <c r="F855" i="5"/>
  <c r="G854" i="5"/>
  <c r="L854" i="5"/>
  <c r="M854" i="5" s="1"/>
  <c r="A857" i="5"/>
  <c r="D857" i="5" s="1"/>
  <c r="O856" i="5" l="1"/>
  <c r="P856" i="5" s="1"/>
  <c r="I856" i="5"/>
  <c r="J856" i="5" s="1"/>
  <c r="F856" i="5"/>
  <c r="L855" i="5"/>
  <c r="M855" i="5" s="1"/>
  <c r="G855" i="5"/>
  <c r="A858" i="5"/>
  <c r="D858" i="5" s="1"/>
  <c r="O857" i="5" l="1"/>
  <c r="P857" i="5" s="1"/>
  <c r="I857" i="5"/>
  <c r="J857" i="5" s="1"/>
  <c r="F857" i="5"/>
  <c r="G856" i="5"/>
  <c r="L856" i="5"/>
  <c r="M856" i="5" s="1"/>
  <c r="A859" i="5"/>
  <c r="D859" i="5" s="1"/>
  <c r="O858" i="5" l="1"/>
  <c r="P858" i="5" s="1"/>
  <c r="I858" i="5"/>
  <c r="J858" i="5" s="1"/>
  <c r="F858" i="5"/>
  <c r="G857" i="5"/>
  <c r="L857" i="5"/>
  <c r="M857" i="5" s="1"/>
  <c r="A860" i="5"/>
  <c r="D860" i="5" s="1"/>
  <c r="O859" i="5" l="1"/>
  <c r="P859" i="5" s="1"/>
  <c r="I859" i="5"/>
  <c r="J859" i="5" s="1"/>
  <c r="F859" i="5"/>
  <c r="L858" i="5"/>
  <c r="M858" i="5" s="1"/>
  <c r="G858" i="5"/>
  <c r="A861" i="5"/>
  <c r="D861" i="5" s="1"/>
  <c r="O860" i="5" l="1"/>
  <c r="P860" i="5" s="1"/>
  <c r="I860" i="5"/>
  <c r="J860" i="5" s="1"/>
  <c r="F860" i="5"/>
  <c r="G859" i="5"/>
  <c r="L859" i="5"/>
  <c r="M859" i="5" s="1"/>
  <c r="A862" i="5"/>
  <c r="D862" i="5" s="1"/>
  <c r="O861" i="5" l="1"/>
  <c r="P861" i="5" s="1"/>
  <c r="I861" i="5"/>
  <c r="J861" i="5" s="1"/>
  <c r="F861" i="5"/>
  <c r="G860" i="5"/>
  <c r="L860" i="5"/>
  <c r="M860" i="5" s="1"/>
  <c r="A863" i="5"/>
  <c r="D863" i="5" s="1"/>
  <c r="O862" i="5" l="1"/>
  <c r="P862" i="5" s="1"/>
  <c r="I862" i="5"/>
  <c r="J862" i="5" s="1"/>
  <c r="F862" i="5"/>
  <c r="G861" i="5"/>
  <c r="L861" i="5"/>
  <c r="M861" i="5" s="1"/>
  <c r="A864" i="5"/>
  <c r="D864" i="5" s="1"/>
  <c r="O863" i="5" l="1"/>
  <c r="P863" i="5" s="1"/>
  <c r="I863" i="5"/>
  <c r="J863" i="5" s="1"/>
  <c r="F863" i="5"/>
  <c r="G862" i="5"/>
  <c r="L862" i="5"/>
  <c r="M862" i="5" s="1"/>
  <c r="A865" i="5"/>
  <c r="D865" i="5" s="1"/>
  <c r="O864" i="5" l="1"/>
  <c r="P864" i="5" s="1"/>
  <c r="I864" i="5"/>
  <c r="J864" i="5" s="1"/>
  <c r="F864" i="5"/>
  <c r="L863" i="5"/>
  <c r="M863" i="5" s="1"/>
  <c r="G863" i="5"/>
  <c r="A866" i="5"/>
  <c r="D866" i="5" s="1"/>
  <c r="O865" i="5" l="1"/>
  <c r="P865" i="5" s="1"/>
  <c r="I865" i="5"/>
  <c r="J865" i="5" s="1"/>
  <c r="F865" i="5"/>
  <c r="L864" i="5"/>
  <c r="M864" i="5" s="1"/>
  <c r="G864" i="5"/>
  <c r="A867" i="5"/>
  <c r="D867" i="5" s="1"/>
  <c r="O866" i="5" l="1"/>
  <c r="P866" i="5" s="1"/>
  <c r="I866" i="5"/>
  <c r="J866" i="5" s="1"/>
  <c r="F866" i="5"/>
  <c r="G865" i="5"/>
  <c r="L865" i="5"/>
  <c r="M865" i="5" s="1"/>
  <c r="A868" i="5"/>
  <c r="D868" i="5" s="1"/>
  <c r="O867" i="5" l="1"/>
  <c r="P867" i="5" s="1"/>
  <c r="I867" i="5"/>
  <c r="J867" i="5" s="1"/>
  <c r="F867" i="5"/>
  <c r="L866" i="5"/>
  <c r="M866" i="5" s="1"/>
  <c r="G866" i="5"/>
  <c r="A869" i="5"/>
  <c r="D869" i="5" s="1"/>
  <c r="O868" i="5" l="1"/>
  <c r="P868" i="5" s="1"/>
  <c r="I868" i="5"/>
  <c r="J868" i="5" s="1"/>
  <c r="F868" i="5"/>
  <c r="G867" i="5"/>
  <c r="L867" i="5"/>
  <c r="M867" i="5" s="1"/>
  <c r="A870" i="5"/>
  <c r="D870" i="5" s="1"/>
  <c r="O869" i="5" l="1"/>
  <c r="P869" i="5" s="1"/>
  <c r="I869" i="5"/>
  <c r="J869" i="5" s="1"/>
  <c r="F869" i="5"/>
  <c r="G868" i="5"/>
  <c r="L868" i="5"/>
  <c r="M868" i="5" s="1"/>
  <c r="A871" i="5"/>
  <c r="D871" i="5" s="1"/>
  <c r="O870" i="5" l="1"/>
  <c r="P870" i="5" s="1"/>
  <c r="I870" i="5"/>
  <c r="J870" i="5" s="1"/>
  <c r="F870" i="5"/>
  <c r="L869" i="5"/>
  <c r="M869" i="5" s="1"/>
  <c r="G869" i="5"/>
  <c r="A872" i="5"/>
  <c r="D872" i="5" s="1"/>
  <c r="O871" i="5" l="1"/>
  <c r="P871" i="5" s="1"/>
  <c r="I871" i="5"/>
  <c r="J871" i="5" s="1"/>
  <c r="F871" i="5"/>
  <c r="L870" i="5"/>
  <c r="M870" i="5" s="1"/>
  <c r="G870" i="5"/>
  <c r="A873" i="5"/>
  <c r="D873" i="5" s="1"/>
  <c r="O872" i="5" l="1"/>
  <c r="P872" i="5" s="1"/>
  <c r="F872" i="5"/>
  <c r="I872" i="5"/>
  <c r="J872" i="5" s="1"/>
  <c r="L871" i="5"/>
  <c r="M871" i="5" s="1"/>
  <c r="G871" i="5"/>
  <c r="A874" i="5"/>
  <c r="D874" i="5" s="1"/>
  <c r="O873" i="5" l="1"/>
  <c r="P873" i="5" s="1"/>
  <c r="I873" i="5"/>
  <c r="J873" i="5" s="1"/>
  <c r="F873" i="5"/>
  <c r="L872" i="5"/>
  <c r="M872" i="5" s="1"/>
  <c r="G872" i="5"/>
  <c r="A875" i="5"/>
  <c r="D875" i="5" s="1"/>
  <c r="O874" i="5" l="1"/>
  <c r="P874" i="5" s="1"/>
  <c r="I874" i="5"/>
  <c r="J874" i="5" s="1"/>
  <c r="F874" i="5"/>
  <c r="G873" i="5"/>
  <c r="L873" i="5"/>
  <c r="M873" i="5" s="1"/>
  <c r="A876" i="5"/>
  <c r="D876" i="5" s="1"/>
  <c r="O875" i="5" l="1"/>
  <c r="P875" i="5" s="1"/>
  <c r="I875" i="5"/>
  <c r="J875" i="5" s="1"/>
  <c r="F875" i="5"/>
  <c r="G874" i="5"/>
  <c r="L874" i="5"/>
  <c r="M874" i="5" s="1"/>
  <c r="A877" i="5"/>
  <c r="D877" i="5" s="1"/>
  <c r="O876" i="5" l="1"/>
  <c r="P876" i="5" s="1"/>
  <c r="I876" i="5"/>
  <c r="J876" i="5" s="1"/>
  <c r="F876" i="5"/>
  <c r="G875" i="5"/>
  <c r="L875" i="5"/>
  <c r="M875" i="5" s="1"/>
  <c r="A878" i="5"/>
  <c r="D878" i="5" s="1"/>
  <c r="O877" i="5" l="1"/>
  <c r="P877" i="5" s="1"/>
  <c r="I877" i="5"/>
  <c r="J877" i="5" s="1"/>
  <c r="F877" i="5"/>
  <c r="G876" i="5"/>
  <c r="L876" i="5"/>
  <c r="M876" i="5" s="1"/>
  <c r="A879" i="5"/>
  <c r="D879" i="5" s="1"/>
  <c r="O878" i="5" l="1"/>
  <c r="P878" i="5" s="1"/>
  <c r="I878" i="5"/>
  <c r="J878" i="5" s="1"/>
  <c r="F878" i="5"/>
  <c r="G877" i="5"/>
  <c r="L877" i="5"/>
  <c r="M877" i="5" s="1"/>
  <c r="A880" i="5"/>
  <c r="D880" i="5" s="1"/>
  <c r="O879" i="5" l="1"/>
  <c r="P879" i="5" s="1"/>
  <c r="I879" i="5"/>
  <c r="J879" i="5" s="1"/>
  <c r="F879" i="5"/>
  <c r="G878" i="5"/>
  <c r="L878" i="5"/>
  <c r="M878" i="5" s="1"/>
  <c r="A881" i="5"/>
  <c r="D881" i="5" s="1"/>
  <c r="O880" i="5" l="1"/>
  <c r="P880" i="5" s="1"/>
  <c r="I880" i="5"/>
  <c r="J880" i="5" s="1"/>
  <c r="F880" i="5"/>
  <c r="L879" i="5"/>
  <c r="M879" i="5" s="1"/>
  <c r="G879" i="5"/>
  <c r="A882" i="5"/>
  <c r="D882" i="5" s="1"/>
  <c r="O881" i="5" l="1"/>
  <c r="P881" i="5" s="1"/>
  <c r="I881" i="5"/>
  <c r="J881" i="5" s="1"/>
  <c r="F881" i="5"/>
  <c r="G880" i="5"/>
  <c r="L880" i="5"/>
  <c r="M880" i="5" s="1"/>
  <c r="A883" i="5"/>
  <c r="D883" i="5" s="1"/>
  <c r="O882" i="5" l="1"/>
  <c r="P882" i="5" s="1"/>
  <c r="I882" i="5"/>
  <c r="J882" i="5" s="1"/>
  <c r="F882" i="5"/>
  <c r="L881" i="5"/>
  <c r="M881" i="5" s="1"/>
  <c r="G881" i="5"/>
  <c r="A884" i="5"/>
  <c r="D884" i="5" s="1"/>
  <c r="O883" i="5" l="1"/>
  <c r="P883" i="5" s="1"/>
  <c r="F883" i="5"/>
  <c r="I883" i="5"/>
  <c r="J883" i="5" s="1"/>
  <c r="L882" i="5"/>
  <c r="M882" i="5" s="1"/>
  <c r="G882" i="5"/>
  <c r="A885" i="5"/>
  <c r="D885" i="5" s="1"/>
  <c r="O884" i="5" l="1"/>
  <c r="P884" i="5" s="1"/>
  <c r="I884" i="5"/>
  <c r="J884" i="5" s="1"/>
  <c r="F884" i="5"/>
  <c r="G883" i="5"/>
  <c r="L883" i="5"/>
  <c r="M883" i="5" s="1"/>
  <c r="A886" i="5"/>
  <c r="D886" i="5" s="1"/>
  <c r="O885" i="5" l="1"/>
  <c r="P885" i="5" s="1"/>
  <c r="I885" i="5"/>
  <c r="J885" i="5" s="1"/>
  <c r="F885" i="5"/>
  <c r="G884" i="5"/>
  <c r="L884" i="5"/>
  <c r="M884" i="5" s="1"/>
  <c r="A887" i="5"/>
  <c r="D887" i="5" s="1"/>
  <c r="O886" i="5" l="1"/>
  <c r="P886" i="5" s="1"/>
  <c r="I886" i="5"/>
  <c r="J886" i="5" s="1"/>
  <c r="F886" i="5"/>
  <c r="G885" i="5"/>
  <c r="L885" i="5"/>
  <c r="M885" i="5" s="1"/>
  <c r="A888" i="5"/>
  <c r="D888" i="5" s="1"/>
  <c r="O887" i="5" l="1"/>
  <c r="P887" i="5" s="1"/>
  <c r="I887" i="5"/>
  <c r="J887" i="5" s="1"/>
  <c r="F887" i="5"/>
  <c r="G886" i="5"/>
  <c r="L886" i="5"/>
  <c r="M886" i="5" s="1"/>
  <c r="A889" i="5"/>
  <c r="D889" i="5" s="1"/>
  <c r="O888" i="5" l="1"/>
  <c r="P888" i="5" s="1"/>
  <c r="I888" i="5"/>
  <c r="J888" i="5" s="1"/>
  <c r="F888" i="5"/>
  <c r="L887" i="5"/>
  <c r="M887" i="5" s="1"/>
  <c r="G887" i="5"/>
  <c r="A890" i="5"/>
  <c r="D890" i="5" s="1"/>
  <c r="O889" i="5" l="1"/>
  <c r="P889" i="5" s="1"/>
  <c r="I889" i="5"/>
  <c r="J889" i="5" s="1"/>
  <c r="F889" i="5"/>
  <c r="L888" i="5"/>
  <c r="M888" i="5" s="1"/>
  <c r="G888" i="5"/>
  <c r="A891" i="5"/>
  <c r="D891" i="5" s="1"/>
  <c r="O890" i="5" l="1"/>
  <c r="P890" i="5" s="1"/>
  <c r="I890" i="5"/>
  <c r="J890" i="5" s="1"/>
  <c r="F890" i="5"/>
  <c r="L889" i="5"/>
  <c r="M889" i="5" s="1"/>
  <c r="G889" i="5"/>
  <c r="A892" i="5"/>
  <c r="D892" i="5" s="1"/>
  <c r="O891" i="5" l="1"/>
  <c r="P891" i="5" s="1"/>
  <c r="I891" i="5"/>
  <c r="J891" i="5" s="1"/>
  <c r="F891" i="5"/>
  <c r="G890" i="5"/>
  <c r="L890" i="5"/>
  <c r="M890" i="5" s="1"/>
  <c r="A893" i="5"/>
  <c r="D893" i="5" s="1"/>
  <c r="O892" i="5" l="1"/>
  <c r="P892" i="5" s="1"/>
  <c r="I892" i="5"/>
  <c r="J892" i="5" s="1"/>
  <c r="F892" i="5"/>
  <c r="G891" i="5"/>
  <c r="L891" i="5"/>
  <c r="M891" i="5" s="1"/>
  <c r="A894" i="5"/>
  <c r="D894" i="5" s="1"/>
  <c r="O893" i="5" l="1"/>
  <c r="P893" i="5" s="1"/>
  <c r="I893" i="5"/>
  <c r="J893" i="5" s="1"/>
  <c r="F893" i="5"/>
  <c r="G892" i="5"/>
  <c r="L892" i="5"/>
  <c r="M892" i="5" s="1"/>
  <c r="A895" i="5"/>
  <c r="D895" i="5" s="1"/>
  <c r="O894" i="5" l="1"/>
  <c r="P894" i="5" s="1"/>
  <c r="I894" i="5"/>
  <c r="J894" i="5" s="1"/>
  <c r="F894" i="5"/>
  <c r="L893" i="5"/>
  <c r="M893" i="5" s="1"/>
  <c r="G893" i="5"/>
  <c r="A896" i="5"/>
  <c r="D896" i="5" s="1"/>
  <c r="O895" i="5" l="1"/>
  <c r="P895" i="5" s="1"/>
  <c r="F895" i="5"/>
  <c r="I895" i="5"/>
  <c r="J895" i="5" s="1"/>
  <c r="G894" i="5"/>
  <c r="L894" i="5"/>
  <c r="M894" i="5" s="1"/>
  <c r="A897" i="5"/>
  <c r="D897" i="5" s="1"/>
  <c r="O896" i="5" l="1"/>
  <c r="P896" i="5" s="1"/>
  <c r="I896" i="5"/>
  <c r="J896" i="5" s="1"/>
  <c r="F896" i="5"/>
  <c r="G895" i="5"/>
  <c r="L895" i="5"/>
  <c r="M895" i="5" s="1"/>
  <c r="A898" i="5"/>
  <c r="D898" i="5" s="1"/>
  <c r="O897" i="5" l="1"/>
  <c r="P897" i="5" s="1"/>
  <c r="I897" i="5"/>
  <c r="J897" i="5" s="1"/>
  <c r="F897" i="5"/>
  <c r="G896" i="5"/>
  <c r="L896" i="5"/>
  <c r="M896" i="5" s="1"/>
  <c r="A899" i="5"/>
  <c r="D899" i="5" s="1"/>
  <c r="O898" i="5" l="1"/>
  <c r="P898" i="5" s="1"/>
  <c r="F898" i="5"/>
  <c r="I898" i="5"/>
  <c r="J898" i="5" s="1"/>
  <c r="G897" i="5"/>
  <c r="L897" i="5"/>
  <c r="M897" i="5" s="1"/>
  <c r="A900" i="5"/>
  <c r="D900" i="5" s="1"/>
  <c r="O899" i="5" l="1"/>
  <c r="P899" i="5" s="1"/>
  <c r="I899" i="5"/>
  <c r="J899" i="5" s="1"/>
  <c r="F899" i="5"/>
  <c r="G898" i="5"/>
  <c r="L898" i="5"/>
  <c r="M898" i="5" s="1"/>
  <c r="A901" i="5"/>
  <c r="D901" i="5" s="1"/>
  <c r="O900" i="5" l="1"/>
  <c r="P900" i="5" s="1"/>
  <c r="I900" i="5"/>
  <c r="J900" i="5" s="1"/>
  <c r="F900" i="5"/>
  <c r="L899" i="5"/>
  <c r="M899" i="5" s="1"/>
  <c r="G899" i="5"/>
  <c r="A902" i="5"/>
  <c r="D902" i="5" s="1"/>
  <c r="O901" i="5" l="1"/>
  <c r="P901" i="5" s="1"/>
  <c r="I901" i="5"/>
  <c r="J901" i="5" s="1"/>
  <c r="F901" i="5"/>
  <c r="G900" i="5"/>
  <c r="L900" i="5"/>
  <c r="M900" i="5" s="1"/>
  <c r="A903" i="5"/>
  <c r="D903" i="5" s="1"/>
  <c r="O902" i="5" l="1"/>
  <c r="P902" i="5" s="1"/>
  <c r="I902" i="5"/>
  <c r="J902" i="5" s="1"/>
  <c r="F902" i="5"/>
  <c r="L901" i="5"/>
  <c r="M901" i="5" s="1"/>
  <c r="G901" i="5"/>
  <c r="A904" i="5"/>
  <c r="D904" i="5" s="1"/>
  <c r="O903" i="5" l="1"/>
  <c r="P903" i="5" s="1"/>
  <c r="I903" i="5"/>
  <c r="J903" i="5" s="1"/>
  <c r="F903" i="5"/>
  <c r="G902" i="5"/>
  <c r="L902" i="5"/>
  <c r="M902" i="5" s="1"/>
  <c r="A905" i="5"/>
  <c r="D905" i="5" s="1"/>
  <c r="O904" i="5" l="1"/>
  <c r="P904" i="5" s="1"/>
  <c r="I904" i="5"/>
  <c r="J904" i="5" s="1"/>
  <c r="F904" i="5"/>
  <c r="G903" i="5"/>
  <c r="L903" i="5"/>
  <c r="M903" i="5" s="1"/>
  <c r="A906" i="5"/>
  <c r="D906" i="5" s="1"/>
  <c r="O905" i="5" l="1"/>
  <c r="P905" i="5" s="1"/>
  <c r="F905" i="5"/>
  <c r="I905" i="5"/>
  <c r="J905" i="5" s="1"/>
  <c r="L904" i="5"/>
  <c r="M904" i="5" s="1"/>
  <c r="G904" i="5"/>
  <c r="A907" i="5"/>
  <c r="D907" i="5" s="1"/>
  <c r="O906" i="5" l="1"/>
  <c r="P906" i="5" s="1"/>
  <c r="I906" i="5"/>
  <c r="J906" i="5" s="1"/>
  <c r="F906" i="5"/>
  <c r="L905" i="5"/>
  <c r="M905" i="5" s="1"/>
  <c r="G905" i="5"/>
  <c r="A908" i="5"/>
  <c r="D908" i="5" s="1"/>
  <c r="O907" i="5" l="1"/>
  <c r="P907" i="5" s="1"/>
  <c r="I907" i="5"/>
  <c r="J907" i="5" s="1"/>
  <c r="F907" i="5"/>
  <c r="G906" i="5"/>
  <c r="L906" i="5"/>
  <c r="M906" i="5" s="1"/>
  <c r="A909" i="5"/>
  <c r="D909" i="5" s="1"/>
  <c r="O908" i="5" l="1"/>
  <c r="P908" i="5" s="1"/>
  <c r="I908" i="5"/>
  <c r="J908" i="5" s="1"/>
  <c r="F908" i="5"/>
  <c r="G907" i="5"/>
  <c r="L907" i="5"/>
  <c r="M907" i="5" s="1"/>
  <c r="A910" i="5"/>
  <c r="D910" i="5" s="1"/>
  <c r="O909" i="5" l="1"/>
  <c r="P909" i="5" s="1"/>
  <c r="I909" i="5"/>
  <c r="J909" i="5" s="1"/>
  <c r="F909" i="5"/>
  <c r="L908" i="5"/>
  <c r="M908" i="5" s="1"/>
  <c r="G908" i="5"/>
  <c r="A911" i="5"/>
  <c r="D911" i="5" s="1"/>
  <c r="O910" i="5" l="1"/>
  <c r="P910" i="5" s="1"/>
  <c r="I910" i="5"/>
  <c r="J910" i="5" s="1"/>
  <c r="F910" i="5"/>
  <c r="G909" i="5"/>
  <c r="L909" i="5"/>
  <c r="M909" i="5" s="1"/>
  <c r="A912" i="5"/>
  <c r="D912" i="5" s="1"/>
  <c r="O911" i="5" l="1"/>
  <c r="P911" i="5" s="1"/>
  <c r="I911" i="5"/>
  <c r="J911" i="5" s="1"/>
  <c r="F911" i="5"/>
  <c r="G910" i="5"/>
  <c r="L910" i="5"/>
  <c r="M910" i="5" s="1"/>
  <c r="A913" i="5"/>
  <c r="D913" i="5" s="1"/>
  <c r="O912" i="5" l="1"/>
  <c r="P912" i="5" s="1"/>
  <c r="I912" i="5"/>
  <c r="J912" i="5" s="1"/>
  <c r="F912" i="5"/>
  <c r="G911" i="5"/>
  <c r="L911" i="5"/>
  <c r="M911" i="5" s="1"/>
  <c r="A914" i="5"/>
  <c r="D914" i="5" s="1"/>
  <c r="O913" i="5" l="1"/>
  <c r="P913" i="5" s="1"/>
  <c r="I913" i="5"/>
  <c r="J913" i="5" s="1"/>
  <c r="F913" i="5"/>
  <c r="G912" i="5"/>
  <c r="L912" i="5"/>
  <c r="M912" i="5" s="1"/>
  <c r="A915" i="5"/>
  <c r="D915" i="5" s="1"/>
  <c r="O914" i="5" l="1"/>
  <c r="P914" i="5" s="1"/>
  <c r="I914" i="5"/>
  <c r="J914" i="5" s="1"/>
  <c r="F914" i="5"/>
  <c r="L913" i="5"/>
  <c r="M913" i="5" s="1"/>
  <c r="G913" i="5"/>
  <c r="A916" i="5"/>
  <c r="D916" i="5" s="1"/>
  <c r="O915" i="5" l="1"/>
  <c r="P915" i="5" s="1"/>
  <c r="I915" i="5"/>
  <c r="J915" i="5" s="1"/>
  <c r="F915" i="5"/>
  <c r="G914" i="5"/>
  <c r="L914" i="5"/>
  <c r="M914" i="5" s="1"/>
  <c r="A917" i="5"/>
  <c r="D917" i="5" s="1"/>
  <c r="O916" i="5" l="1"/>
  <c r="P916" i="5" s="1"/>
  <c r="I916" i="5"/>
  <c r="J916" i="5" s="1"/>
  <c r="F916" i="5"/>
  <c r="L915" i="5"/>
  <c r="M915" i="5" s="1"/>
  <c r="G915" i="5"/>
  <c r="A918" i="5"/>
  <c r="D918" i="5" s="1"/>
  <c r="O917" i="5" l="1"/>
  <c r="P917" i="5" s="1"/>
  <c r="I917" i="5"/>
  <c r="J917" i="5" s="1"/>
  <c r="F917" i="5"/>
  <c r="G916" i="5"/>
  <c r="L916" i="5"/>
  <c r="M916" i="5" s="1"/>
  <c r="A919" i="5"/>
  <c r="D919" i="5" s="1"/>
  <c r="O918" i="5" l="1"/>
  <c r="P918" i="5" s="1"/>
  <c r="I918" i="5"/>
  <c r="J918" i="5" s="1"/>
  <c r="F918" i="5"/>
  <c r="G917" i="5"/>
  <c r="L917" i="5"/>
  <c r="M917" i="5" s="1"/>
  <c r="A920" i="5"/>
  <c r="D920" i="5" s="1"/>
  <c r="O919" i="5" l="1"/>
  <c r="P919" i="5" s="1"/>
  <c r="F919" i="5"/>
  <c r="I919" i="5"/>
  <c r="J919" i="5" s="1"/>
  <c r="L918" i="5"/>
  <c r="M918" i="5" s="1"/>
  <c r="G918" i="5"/>
  <c r="A921" i="5"/>
  <c r="D921" i="5" s="1"/>
  <c r="O920" i="5" l="1"/>
  <c r="P920" i="5" s="1"/>
  <c r="I920" i="5"/>
  <c r="J920" i="5" s="1"/>
  <c r="F920" i="5"/>
  <c r="L919" i="5"/>
  <c r="M919" i="5" s="1"/>
  <c r="G919" i="5"/>
  <c r="A922" i="5"/>
  <c r="D922" i="5" s="1"/>
  <c r="O921" i="5" l="1"/>
  <c r="P921" i="5" s="1"/>
  <c r="I921" i="5"/>
  <c r="J921" i="5" s="1"/>
  <c r="F921" i="5"/>
  <c r="L920" i="5"/>
  <c r="M920" i="5" s="1"/>
  <c r="G920" i="5"/>
  <c r="A923" i="5"/>
  <c r="D923" i="5" s="1"/>
  <c r="O922" i="5" l="1"/>
  <c r="P922" i="5" s="1"/>
  <c r="I922" i="5"/>
  <c r="J922" i="5" s="1"/>
  <c r="F922" i="5"/>
  <c r="G921" i="5"/>
  <c r="L921" i="5"/>
  <c r="M921" i="5" s="1"/>
  <c r="A924" i="5"/>
  <c r="D924" i="5" s="1"/>
  <c r="O923" i="5" l="1"/>
  <c r="P923" i="5" s="1"/>
  <c r="I923" i="5"/>
  <c r="J923" i="5" s="1"/>
  <c r="F923" i="5"/>
  <c r="L922" i="5"/>
  <c r="M922" i="5" s="1"/>
  <c r="G922" i="5"/>
  <c r="A925" i="5"/>
  <c r="D925" i="5" s="1"/>
  <c r="O924" i="5" l="1"/>
  <c r="P924" i="5" s="1"/>
  <c r="F924" i="5"/>
  <c r="I924" i="5"/>
  <c r="J924" i="5" s="1"/>
  <c r="G923" i="5"/>
  <c r="L923" i="5"/>
  <c r="M923" i="5" s="1"/>
  <c r="A926" i="5"/>
  <c r="D926" i="5" s="1"/>
  <c r="O925" i="5" l="1"/>
  <c r="P925" i="5" s="1"/>
  <c r="I925" i="5"/>
  <c r="J925" i="5" s="1"/>
  <c r="F925" i="5"/>
  <c r="L924" i="5"/>
  <c r="M924" i="5" s="1"/>
  <c r="G924" i="5"/>
  <c r="A927" i="5"/>
  <c r="D927" i="5" s="1"/>
  <c r="O926" i="5" l="1"/>
  <c r="P926" i="5" s="1"/>
  <c r="I926" i="5"/>
  <c r="J926" i="5" s="1"/>
  <c r="F926" i="5"/>
  <c r="G925" i="5"/>
  <c r="L925" i="5"/>
  <c r="M925" i="5" s="1"/>
  <c r="A928" i="5"/>
  <c r="D928" i="5" s="1"/>
  <c r="O927" i="5" l="1"/>
  <c r="P927" i="5" s="1"/>
  <c r="I927" i="5"/>
  <c r="J927" i="5" s="1"/>
  <c r="F927" i="5"/>
  <c r="L926" i="5"/>
  <c r="M926" i="5" s="1"/>
  <c r="G926" i="5"/>
  <c r="A929" i="5"/>
  <c r="D929" i="5" s="1"/>
  <c r="O928" i="5" l="1"/>
  <c r="P928" i="5" s="1"/>
  <c r="F928" i="5"/>
  <c r="I928" i="5"/>
  <c r="J928" i="5" s="1"/>
  <c r="G927" i="5"/>
  <c r="L927" i="5"/>
  <c r="M927" i="5" s="1"/>
  <c r="A930" i="5"/>
  <c r="D930" i="5" s="1"/>
  <c r="O929" i="5" l="1"/>
  <c r="P929" i="5" s="1"/>
  <c r="I929" i="5"/>
  <c r="J929" i="5" s="1"/>
  <c r="F929" i="5"/>
  <c r="L928" i="5"/>
  <c r="M928" i="5" s="1"/>
  <c r="G928" i="5"/>
  <c r="A931" i="5"/>
  <c r="D931" i="5" s="1"/>
  <c r="O930" i="5" l="1"/>
  <c r="P930" i="5" s="1"/>
  <c r="I930" i="5"/>
  <c r="J930" i="5" s="1"/>
  <c r="F930" i="5"/>
  <c r="G929" i="5"/>
  <c r="L929" i="5"/>
  <c r="M929" i="5" s="1"/>
  <c r="A932" i="5"/>
  <c r="D932" i="5" s="1"/>
  <c r="O931" i="5" l="1"/>
  <c r="P931" i="5" s="1"/>
  <c r="I931" i="5"/>
  <c r="J931" i="5" s="1"/>
  <c r="F931" i="5"/>
  <c r="L930" i="5"/>
  <c r="M930" i="5" s="1"/>
  <c r="G930" i="5"/>
  <c r="A933" i="5"/>
  <c r="D933" i="5" s="1"/>
  <c r="O932" i="5" l="1"/>
  <c r="P932" i="5" s="1"/>
  <c r="I932" i="5"/>
  <c r="J932" i="5" s="1"/>
  <c r="F932" i="5"/>
  <c r="L931" i="5"/>
  <c r="M931" i="5" s="1"/>
  <c r="G931" i="5"/>
  <c r="A934" i="5"/>
  <c r="D934" i="5" s="1"/>
  <c r="O933" i="5" l="1"/>
  <c r="P933" i="5" s="1"/>
  <c r="I933" i="5"/>
  <c r="J933" i="5" s="1"/>
  <c r="F933" i="5"/>
  <c r="G932" i="5"/>
  <c r="L932" i="5"/>
  <c r="M932" i="5" s="1"/>
  <c r="A935" i="5"/>
  <c r="D935" i="5" s="1"/>
  <c r="O934" i="5" l="1"/>
  <c r="P934" i="5" s="1"/>
  <c r="F934" i="5"/>
  <c r="I934" i="5"/>
  <c r="J934" i="5" s="1"/>
  <c r="G933" i="5"/>
  <c r="L933" i="5"/>
  <c r="M933" i="5" s="1"/>
  <c r="A936" i="5"/>
  <c r="D936" i="5" s="1"/>
  <c r="O935" i="5" l="1"/>
  <c r="P935" i="5" s="1"/>
  <c r="F935" i="5"/>
  <c r="I935" i="5"/>
  <c r="J935" i="5" s="1"/>
  <c r="G934" i="5"/>
  <c r="L934" i="5"/>
  <c r="M934" i="5" s="1"/>
  <c r="A937" i="5"/>
  <c r="D937" i="5" s="1"/>
  <c r="O936" i="5" l="1"/>
  <c r="P936" i="5" s="1"/>
  <c r="I936" i="5"/>
  <c r="J936" i="5" s="1"/>
  <c r="F936" i="5"/>
  <c r="G935" i="5"/>
  <c r="L935" i="5"/>
  <c r="M935" i="5" s="1"/>
  <c r="A938" i="5"/>
  <c r="D938" i="5" s="1"/>
  <c r="O937" i="5" l="1"/>
  <c r="P937" i="5" s="1"/>
  <c r="I937" i="5"/>
  <c r="J937" i="5" s="1"/>
  <c r="F937" i="5"/>
  <c r="G936" i="5"/>
  <c r="L936" i="5"/>
  <c r="M936" i="5" s="1"/>
  <c r="A939" i="5"/>
  <c r="D939" i="5" s="1"/>
  <c r="O938" i="5" l="1"/>
  <c r="P938" i="5" s="1"/>
  <c r="I938" i="5"/>
  <c r="J938" i="5" s="1"/>
  <c r="F938" i="5"/>
  <c r="G937" i="5"/>
  <c r="L937" i="5"/>
  <c r="M937" i="5" s="1"/>
  <c r="A940" i="5"/>
  <c r="D940" i="5" s="1"/>
  <c r="O939" i="5" l="1"/>
  <c r="P939" i="5" s="1"/>
  <c r="I939" i="5"/>
  <c r="J939" i="5" s="1"/>
  <c r="F939" i="5"/>
  <c r="L938" i="5"/>
  <c r="M938" i="5" s="1"/>
  <c r="G938" i="5"/>
  <c r="A941" i="5"/>
  <c r="D941" i="5" s="1"/>
  <c r="O940" i="5" l="1"/>
  <c r="P940" i="5" s="1"/>
  <c r="I940" i="5"/>
  <c r="J940" i="5" s="1"/>
  <c r="F940" i="5"/>
  <c r="L939" i="5"/>
  <c r="M939" i="5" s="1"/>
  <c r="G939" i="5"/>
  <c r="A942" i="5"/>
  <c r="D942" i="5" s="1"/>
  <c r="O941" i="5" l="1"/>
  <c r="P941" i="5" s="1"/>
  <c r="I941" i="5"/>
  <c r="J941" i="5" s="1"/>
  <c r="F941" i="5"/>
  <c r="L940" i="5"/>
  <c r="M940" i="5" s="1"/>
  <c r="G940" i="5"/>
  <c r="A943" i="5"/>
  <c r="D943" i="5" s="1"/>
  <c r="O942" i="5" l="1"/>
  <c r="P942" i="5" s="1"/>
  <c r="I942" i="5"/>
  <c r="J942" i="5" s="1"/>
  <c r="F942" i="5"/>
  <c r="G941" i="5"/>
  <c r="L941" i="5"/>
  <c r="M941" i="5" s="1"/>
  <c r="A944" i="5"/>
  <c r="D944" i="5" s="1"/>
  <c r="O943" i="5" l="1"/>
  <c r="P943" i="5" s="1"/>
  <c r="I943" i="5"/>
  <c r="J943" i="5" s="1"/>
  <c r="F943" i="5"/>
  <c r="G942" i="5"/>
  <c r="L942" i="5"/>
  <c r="M942" i="5" s="1"/>
  <c r="A945" i="5"/>
  <c r="D945" i="5" s="1"/>
  <c r="O944" i="5" l="1"/>
  <c r="P944" i="5" s="1"/>
  <c r="I944" i="5"/>
  <c r="J944" i="5" s="1"/>
  <c r="F944" i="5"/>
  <c r="L943" i="5"/>
  <c r="M943" i="5" s="1"/>
  <c r="G943" i="5"/>
  <c r="A946" i="5"/>
  <c r="D946" i="5" s="1"/>
  <c r="O945" i="5" l="1"/>
  <c r="P945" i="5" s="1"/>
  <c r="I945" i="5"/>
  <c r="J945" i="5" s="1"/>
  <c r="F945" i="5"/>
  <c r="G944" i="5"/>
  <c r="L944" i="5"/>
  <c r="M944" i="5" s="1"/>
  <c r="A947" i="5"/>
  <c r="D947" i="5" s="1"/>
  <c r="O946" i="5" l="1"/>
  <c r="P946" i="5" s="1"/>
  <c r="I946" i="5"/>
  <c r="J946" i="5" s="1"/>
  <c r="F946" i="5"/>
  <c r="G945" i="5"/>
  <c r="L945" i="5"/>
  <c r="M945" i="5" s="1"/>
  <c r="A948" i="5"/>
  <c r="D948" i="5" s="1"/>
  <c r="O947" i="5" l="1"/>
  <c r="P947" i="5" s="1"/>
  <c r="F947" i="5"/>
  <c r="I947" i="5"/>
  <c r="J947" i="5" s="1"/>
  <c r="G946" i="5"/>
  <c r="L946" i="5"/>
  <c r="M946" i="5" s="1"/>
  <c r="A949" i="5"/>
  <c r="D949" i="5" s="1"/>
  <c r="O948" i="5" l="1"/>
  <c r="P948" i="5" s="1"/>
  <c r="I948" i="5"/>
  <c r="J948" i="5" s="1"/>
  <c r="F948" i="5"/>
  <c r="G947" i="5"/>
  <c r="L947" i="5"/>
  <c r="M947" i="5" s="1"/>
  <c r="A950" i="5"/>
  <c r="D950" i="5" s="1"/>
  <c r="O949" i="5" l="1"/>
  <c r="P949" i="5" s="1"/>
  <c r="I949" i="5"/>
  <c r="J949" i="5" s="1"/>
  <c r="F949" i="5"/>
  <c r="L948" i="5"/>
  <c r="M948" i="5" s="1"/>
  <c r="G948" i="5"/>
  <c r="A951" i="5"/>
  <c r="D951" i="5" s="1"/>
  <c r="O950" i="5" l="1"/>
  <c r="P950" i="5" s="1"/>
  <c r="I950" i="5"/>
  <c r="J950" i="5" s="1"/>
  <c r="F950" i="5"/>
  <c r="G949" i="5"/>
  <c r="L949" i="5"/>
  <c r="M949" i="5" s="1"/>
  <c r="A952" i="5"/>
  <c r="D952" i="5" s="1"/>
  <c r="O951" i="5" l="1"/>
  <c r="P951" i="5" s="1"/>
  <c r="F951" i="5"/>
  <c r="I951" i="5"/>
  <c r="J951" i="5" s="1"/>
  <c r="G950" i="5"/>
  <c r="L950" i="5"/>
  <c r="M950" i="5" s="1"/>
  <c r="A953" i="5"/>
  <c r="D953" i="5" s="1"/>
  <c r="O952" i="5" l="1"/>
  <c r="P952" i="5" s="1"/>
  <c r="I952" i="5"/>
  <c r="J952" i="5" s="1"/>
  <c r="F952" i="5"/>
  <c r="L951" i="5"/>
  <c r="M951" i="5" s="1"/>
  <c r="G951" i="5"/>
  <c r="A954" i="5"/>
  <c r="D954" i="5" s="1"/>
  <c r="O953" i="5" l="1"/>
  <c r="P953" i="5" s="1"/>
  <c r="I953" i="5"/>
  <c r="J953" i="5" s="1"/>
  <c r="F953" i="5"/>
  <c r="L952" i="5"/>
  <c r="M952" i="5" s="1"/>
  <c r="G952" i="5"/>
  <c r="A955" i="5"/>
  <c r="D955" i="5" s="1"/>
  <c r="O954" i="5" l="1"/>
  <c r="P954" i="5" s="1"/>
  <c r="I954" i="5"/>
  <c r="J954" i="5" s="1"/>
  <c r="F954" i="5"/>
  <c r="L953" i="5"/>
  <c r="M953" i="5" s="1"/>
  <c r="G953" i="5"/>
  <c r="A956" i="5"/>
  <c r="D956" i="5" s="1"/>
  <c r="O955" i="5" l="1"/>
  <c r="P955" i="5" s="1"/>
  <c r="I955" i="5"/>
  <c r="J955" i="5" s="1"/>
  <c r="F955" i="5"/>
  <c r="G954" i="5"/>
  <c r="L954" i="5"/>
  <c r="M954" i="5" s="1"/>
  <c r="A957" i="5"/>
  <c r="D957" i="5" s="1"/>
  <c r="O956" i="5" l="1"/>
  <c r="P956" i="5" s="1"/>
  <c r="I956" i="5"/>
  <c r="J956" i="5" s="1"/>
  <c r="F956" i="5"/>
  <c r="L955" i="5"/>
  <c r="M955" i="5" s="1"/>
  <c r="G955" i="5"/>
  <c r="A958" i="5"/>
  <c r="D958" i="5" s="1"/>
  <c r="O957" i="5" l="1"/>
  <c r="P957" i="5" s="1"/>
  <c r="I957" i="5"/>
  <c r="J957" i="5" s="1"/>
  <c r="F957" i="5"/>
  <c r="G956" i="5"/>
  <c r="L956" i="5"/>
  <c r="M956" i="5" s="1"/>
  <c r="A959" i="5"/>
  <c r="D959" i="5" s="1"/>
  <c r="O958" i="5" l="1"/>
  <c r="P958" i="5" s="1"/>
  <c r="I958" i="5"/>
  <c r="J958" i="5" s="1"/>
  <c r="F958" i="5"/>
  <c r="G957" i="5"/>
  <c r="L957" i="5"/>
  <c r="M957" i="5" s="1"/>
  <c r="A960" i="5"/>
  <c r="D960" i="5" s="1"/>
  <c r="O959" i="5" l="1"/>
  <c r="P959" i="5" s="1"/>
  <c r="I959" i="5"/>
  <c r="J959" i="5" s="1"/>
  <c r="F959" i="5"/>
  <c r="G958" i="5"/>
  <c r="L958" i="5"/>
  <c r="M958" i="5" s="1"/>
  <c r="A961" i="5"/>
  <c r="D961" i="5" s="1"/>
  <c r="O960" i="5" l="1"/>
  <c r="P960" i="5" s="1"/>
  <c r="I960" i="5"/>
  <c r="J960" i="5" s="1"/>
  <c r="F960" i="5"/>
  <c r="G959" i="5"/>
  <c r="L959" i="5"/>
  <c r="M959" i="5" s="1"/>
  <c r="A962" i="5"/>
  <c r="D962" i="5" s="1"/>
  <c r="O961" i="5" l="1"/>
  <c r="P961" i="5" s="1"/>
  <c r="I961" i="5"/>
  <c r="J961" i="5" s="1"/>
  <c r="F961" i="5"/>
  <c r="G960" i="5"/>
  <c r="L960" i="5"/>
  <c r="M960" i="5" s="1"/>
  <c r="A963" i="5"/>
  <c r="D963" i="5" s="1"/>
  <c r="O962" i="5" l="1"/>
  <c r="P962" i="5" s="1"/>
  <c r="F962" i="5"/>
  <c r="I962" i="5"/>
  <c r="J962" i="5" s="1"/>
  <c r="L961" i="5"/>
  <c r="M961" i="5" s="1"/>
  <c r="G961" i="5"/>
  <c r="A964" i="5"/>
  <c r="D964" i="5" s="1"/>
  <c r="O963" i="5" l="1"/>
  <c r="P963" i="5" s="1"/>
  <c r="I963" i="5"/>
  <c r="J963" i="5" s="1"/>
  <c r="F963" i="5"/>
  <c r="G962" i="5"/>
  <c r="L962" i="5"/>
  <c r="M962" i="5" s="1"/>
  <c r="A965" i="5"/>
  <c r="D965" i="5" s="1"/>
  <c r="O964" i="5" l="1"/>
  <c r="P964" i="5" s="1"/>
  <c r="I964" i="5"/>
  <c r="J964" i="5" s="1"/>
  <c r="F964" i="5"/>
  <c r="L963" i="5"/>
  <c r="M963" i="5" s="1"/>
  <c r="G963" i="5"/>
  <c r="A966" i="5"/>
  <c r="D966" i="5" s="1"/>
  <c r="O965" i="5" l="1"/>
  <c r="P965" i="5" s="1"/>
  <c r="I965" i="5"/>
  <c r="J965" i="5" s="1"/>
  <c r="F965" i="5"/>
  <c r="L964" i="5"/>
  <c r="M964" i="5" s="1"/>
  <c r="G964" i="5"/>
  <c r="A967" i="5"/>
  <c r="D967" i="5" s="1"/>
  <c r="O966" i="5" l="1"/>
  <c r="P966" i="5" s="1"/>
  <c r="I966" i="5"/>
  <c r="J966" i="5" s="1"/>
  <c r="F966" i="5"/>
  <c r="G965" i="5"/>
  <c r="L965" i="5"/>
  <c r="M965" i="5" s="1"/>
  <c r="A968" i="5"/>
  <c r="D968" i="5" s="1"/>
  <c r="O967" i="5" l="1"/>
  <c r="P967" i="5" s="1"/>
  <c r="F967" i="5"/>
  <c r="I967" i="5"/>
  <c r="J967" i="5" s="1"/>
  <c r="L966" i="5"/>
  <c r="M966" i="5" s="1"/>
  <c r="G966" i="5"/>
  <c r="A969" i="5"/>
  <c r="D969" i="5" s="1"/>
  <c r="O968" i="5" l="1"/>
  <c r="P968" i="5" s="1"/>
  <c r="I968" i="5"/>
  <c r="J968" i="5" s="1"/>
  <c r="F968" i="5"/>
  <c r="G967" i="5"/>
  <c r="L967" i="5"/>
  <c r="M967" i="5" s="1"/>
  <c r="A970" i="5"/>
  <c r="D970" i="5" s="1"/>
  <c r="O969" i="5" l="1"/>
  <c r="P969" i="5" s="1"/>
  <c r="I969" i="5"/>
  <c r="J969" i="5" s="1"/>
  <c r="F969" i="5"/>
  <c r="G968" i="5"/>
  <c r="L968" i="5"/>
  <c r="M968" i="5" s="1"/>
  <c r="A971" i="5"/>
  <c r="D971" i="5" s="1"/>
  <c r="O970" i="5" l="1"/>
  <c r="P970" i="5" s="1"/>
  <c r="I970" i="5"/>
  <c r="J970" i="5" s="1"/>
  <c r="F970" i="5"/>
  <c r="G969" i="5"/>
  <c r="L969" i="5"/>
  <c r="M969" i="5" s="1"/>
  <c r="A972" i="5"/>
  <c r="D972" i="5" s="1"/>
  <c r="O971" i="5" l="1"/>
  <c r="P971" i="5" s="1"/>
  <c r="I971" i="5"/>
  <c r="J971" i="5" s="1"/>
  <c r="F971" i="5"/>
  <c r="L970" i="5"/>
  <c r="M970" i="5" s="1"/>
  <c r="G970" i="5"/>
  <c r="A973" i="5"/>
  <c r="D973" i="5" s="1"/>
  <c r="O972" i="5" l="1"/>
  <c r="P972" i="5" s="1"/>
  <c r="I972" i="5"/>
  <c r="J972" i="5" s="1"/>
  <c r="F972" i="5"/>
  <c r="G971" i="5"/>
  <c r="L971" i="5"/>
  <c r="M971" i="5" s="1"/>
  <c r="A974" i="5"/>
  <c r="D974" i="5" s="1"/>
  <c r="O973" i="5" l="1"/>
  <c r="P973" i="5" s="1"/>
  <c r="I973" i="5"/>
  <c r="J973" i="5" s="1"/>
  <c r="F973" i="5"/>
  <c r="L972" i="5"/>
  <c r="M972" i="5" s="1"/>
  <c r="G972" i="5"/>
  <c r="A975" i="5"/>
  <c r="D975" i="5" s="1"/>
  <c r="O974" i="5" l="1"/>
  <c r="P974" i="5" s="1"/>
  <c r="I974" i="5"/>
  <c r="J974" i="5" s="1"/>
  <c r="F974" i="5"/>
  <c r="G973" i="5"/>
  <c r="L973" i="5"/>
  <c r="M973" i="5" s="1"/>
  <c r="A976" i="5"/>
  <c r="D976" i="5" s="1"/>
  <c r="O975" i="5" l="1"/>
  <c r="P975" i="5" s="1"/>
  <c r="I975" i="5"/>
  <c r="J975" i="5" s="1"/>
  <c r="F975" i="5"/>
  <c r="L974" i="5"/>
  <c r="M974" i="5" s="1"/>
  <c r="G974" i="5"/>
  <c r="A977" i="5"/>
  <c r="D977" i="5" s="1"/>
  <c r="O976" i="5" l="1"/>
  <c r="P976" i="5" s="1"/>
  <c r="I976" i="5"/>
  <c r="J976" i="5" s="1"/>
  <c r="F976" i="5"/>
  <c r="G975" i="5"/>
  <c r="L975" i="5"/>
  <c r="M975" i="5" s="1"/>
  <c r="A978" i="5"/>
  <c r="D978" i="5" s="1"/>
  <c r="O977" i="5" l="1"/>
  <c r="P977" i="5" s="1"/>
  <c r="I977" i="5"/>
  <c r="J977" i="5" s="1"/>
  <c r="F977" i="5"/>
  <c r="G976" i="5"/>
  <c r="L976" i="5"/>
  <c r="M976" i="5" s="1"/>
  <c r="A979" i="5"/>
  <c r="D979" i="5" s="1"/>
  <c r="O978" i="5" l="1"/>
  <c r="P978" i="5" s="1"/>
  <c r="I978" i="5"/>
  <c r="J978" i="5" s="1"/>
  <c r="F978" i="5"/>
  <c r="G977" i="5"/>
  <c r="L977" i="5"/>
  <c r="M977" i="5" s="1"/>
  <c r="A980" i="5"/>
  <c r="D980" i="5" s="1"/>
  <c r="O979" i="5" l="1"/>
  <c r="P979" i="5" s="1"/>
  <c r="I979" i="5"/>
  <c r="J979" i="5" s="1"/>
  <c r="F979" i="5"/>
  <c r="G978" i="5"/>
  <c r="L978" i="5"/>
  <c r="M978" i="5" s="1"/>
  <c r="A981" i="5"/>
  <c r="D981" i="5" s="1"/>
  <c r="O980" i="5" l="1"/>
  <c r="P980" i="5" s="1"/>
  <c r="I980" i="5"/>
  <c r="J980" i="5" s="1"/>
  <c r="F980" i="5"/>
  <c r="G979" i="5"/>
  <c r="L979" i="5"/>
  <c r="M979" i="5" s="1"/>
  <c r="A982" i="5"/>
  <c r="D982" i="5" s="1"/>
  <c r="O981" i="5" l="1"/>
  <c r="P981" i="5" s="1"/>
  <c r="I981" i="5"/>
  <c r="J981" i="5" s="1"/>
  <c r="F981" i="5"/>
  <c r="L980" i="5"/>
  <c r="M980" i="5" s="1"/>
  <c r="G980" i="5"/>
  <c r="A983" i="5"/>
  <c r="D983" i="5" s="1"/>
  <c r="O982" i="5" l="1"/>
  <c r="P982" i="5" s="1"/>
  <c r="I982" i="5"/>
  <c r="J982" i="5" s="1"/>
  <c r="F982" i="5"/>
  <c r="L981" i="5"/>
  <c r="M981" i="5" s="1"/>
  <c r="G981" i="5"/>
  <c r="A984" i="5"/>
  <c r="D984" i="5" s="1"/>
  <c r="O983" i="5" l="1"/>
  <c r="P983" i="5" s="1"/>
  <c r="F983" i="5"/>
  <c r="I983" i="5"/>
  <c r="J983" i="5" s="1"/>
  <c r="L982" i="5"/>
  <c r="M982" i="5" s="1"/>
  <c r="G982" i="5"/>
  <c r="A985" i="5"/>
  <c r="D985" i="5" s="1"/>
  <c r="O984" i="5" l="1"/>
  <c r="P984" i="5" s="1"/>
  <c r="I984" i="5"/>
  <c r="J984" i="5" s="1"/>
  <c r="F984" i="5"/>
  <c r="L983" i="5"/>
  <c r="M983" i="5" s="1"/>
  <c r="G983" i="5"/>
  <c r="A986" i="5"/>
  <c r="D986" i="5" s="1"/>
  <c r="O985" i="5" l="1"/>
  <c r="P985" i="5" s="1"/>
  <c r="I985" i="5"/>
  <c r="J985" i="5" s="1"/>
  <c r="F985" i="5"/>
  <c r="G984" i="5"/>
  <c r="L984" i="5"/>
  <c r="M984" i="5" s="1"/>
  <c r="A987" i="5"/>
  <c r="D987" i="5" s="1"/>
  <c r="O986" i="5" l="1"/>
  <c r="P986" i="5" s="1"/>
  <c r="I986" i="5"/>
  <c r="J986" i="5" s="1"/>
  <c r="F986" i="5"/>
  <c r="G985" i="5"/>
  <c r="L985" i="5"/>
  <c r="M985" i="5" s="1"/>
  <c r="A988" i="5"/>
  <c r="D988" i="5" s="1"/>
  <c r="O987" i="5" l="1"/>
  <c r="P987" i="5" s="1"/>
  <c r="I987" i="5"/>
  <c r="J987" i="5" s="1"/>
  <c r="F987" i="5"/>
  <c r="L986" i="5"/>
  <c r="M986" i="5" s="1"/>
  <c r="G986" i="5"/>
  <c r="A989" i="5"/>
  <c r="D989" i="5" s="1"/>
  <c r="O988" i="5" l="1"/>
  <c r="P988" i="5" s="1"/>
  <c r="I988" i="5"/>
  <c r="J988" i="5" s="1"/>
  <c r="F988" i="5"/>
  <c r="L987" i="5"/>
  <c r="M987" i="5" s="1"/>
  <c r="G987" i="5"/>
  <c r="A990" i="5"/>
  <c r="D990" i="5" s="1"/>
  <c r="O989" i="5" l="1"/>
  <c r="P989" i="5" s="1"/>
  <c r="I989" i="5"/>
  <c r="J989" i="5" s="1"/>
  <c r="F989" i="5"/>
  <c r="G988" i="5"/>
  <c r="L988" i="5"/>
  <c r="M988" i="5" s="1"/>
  <c r="A991" i="5"/>
  <c r="D991" i="5" s="1"/>
  <c r="O990" i="5" l="1"/>
  <c r="P990" i="5" s="1"/>
  <c r="I990" i="5"/>
  <c r="J990" i="5" s="1"/>
  <c r="F990" i="5"/>
  <c r="G989" i="5"/>
  <c r="L989" i="5"/>
  <c r="M989" i="5" s="1"/>
  <c r="A992" i="5"/>
  <c r="D992" i="5" s="1"/>
  <c r="O991" i="5" l="1"/>
  <c r="P991" i="5" s="1"/>
  <c r="I991" i="5"/>
  <c r="J991" i="5" s="1"/>
  <c r="F991" i="5"/>
  <c r="G990" i="5"/>
  <c r="L990" i="5"/>
  <c r="M990" i="5" s="1"/>
  <c r="A993" i="5"/>
  <c r="D993" i="5" s="1"/>
  <c r="O992" i="5" l="1"/>
  <c r="P992" i="5" s="1"/>
  <c r="I992" i="5"/>
  <c r="J992" i="5" s="1"/>
  <c r="F992" i="5"/>
  <c r="G991" i="5"/>
  <c r="L991" i="5"/>
  <c r="M991" i="5" s="1"/>
  <c r="A994" i="5"/>
  <c r="D994" i="5" s="1"/>
  <c r="O993" i="5" l="1"/>
  <c r="P993" i="5" s="1"/>
  <c r="I993" i="5"/>
  <c r="J993" i="5" s="1"/>
  <c r="F993" i="5"/>
  <c r="G992" i="5"/>
  <c r="L992" i="5"/>
  <c r="M992" i="5" s="1"/>
  <c r="A995" i="5"/>
  <c r="D995" i="5" s="1"/>
  <c r="O994" i="5" l="1"/>
  <c r="P994" i="5" s="1"/>
  <c r="I994" i="5"/>
  <c r="J994" i="5" s="1"/>
  <c r="F994" i="5"/>
  <c r="G993" i="5"/>
  <c r="L993" i="5"/>
  <c r="M993" i="5" s="1"/>
  <c r="A996" i="5"/>
  <c r="D996" i="5" s="1"/>
  <c r="O995" i="5" l="1"/>
  <c r="P995" i="5" s="1"/>
  <c r="I995" i="5"/>
  <c r="J995" i="5" s="1"/>
  <c r="F995" i="5"/>
  <c r="G994" i="5"/>
  <c r="L994" i="5"/>
  <c r="M994" i="5" s="1"/>
  <c r="A997" i="5"/>
  <c r="D997" i="5" s="1"/>
  <c r="O996" i="5" l="1"/>
  <c r="P996" i="5" s="1"/>
  <c r="I996" i="5"/>
  <c r="J996" i="5" s="1"/>
  <c r="F996" i="5"/>
  <c r="L995" i="5"/>
  <c r="M995" i="5" s="1"/>
  <c r="G995" i="5"/>
  <c r="A998" i="5"/>
  <c r="D998" i="5" s="1"/>
  <c r="O997" i="5" l="1"/>
  <c r="P997" i="5" s="1"/>
  <c r="I997" i="5"/>
  <c r="J997" i="5" s="1"/>
  <c r="F997" i="5"/>
  <c r="G996" i="5"/>
  <c r="L996" i="5"/>
  <c r="M996" i="5" s="1"/>
  <c r="A999" i="5"/>
  <c r="D999" i="5" s="1"/>
  <c r="O998" i="5" l="1"/>
  <c r="P998" i="5" s="1"/>
  <c r="I998" i="5"/>
  <c r="J998" i="5" s="1"/>
  <c r="F998" i="5"/>
  <c r="G997" i="5"/>
  <c r="L997" i="5"/>
  <c r="M997" i="5" s="1"/>
  <c r="A1000" i="5"/>
  <c r="D1000" i="5" s="1"/>
  <c r="O999" i="5" l="1"/>
  <c r="P999" i="5" s="1"/>
  <c r="I999" i="5"/>
  <c r="J999" i="5" s="1"/>
  <c r="F999" i="5"/>
  <c r="L998" i="5"/>
  <c r="M998" i="5" s="1"/>
  <c r="G998" i="5"/>
  <c r="A1001" i="5"/>
  <c r="D1001" i="5" s="1"/>
  <c r="O1000" i="5" l="1"/>
  <c r="P1000" i="5" s="1"/>
  <c r="I1000" i="5"/>
  <c r="J1000" i="5" s="1"/>
  <c r="F1000" i="5"/>
  <c r="L999" i="5"/>
  <c r="M999" i="5" s="1"/>
  <c r="G999" i="5"/>
  <c r="A1002" i="5"/>
  <c r="D1002" i="5" s="1"/>
  <c r="O1001" i="5" l="1"/>
  <c r="P1001" i="5" s="1"/>
  <c r="I1001" i="5"/>
  <c r="J1001" i="5" s="1"/>
  <c r="F1001" i="5"/>
  <c r="L1000" i="5"/>
  <c r="M1000" i="5" s="1"/>
  <c r="G1000" i="5"/>
  <c r="O1002" i="5" l="1"/>
  <c r="P1002" i="5" s="1"/>
  <c r="I1002" i="5"/>
  <c r="J1002" i="5" s="1"/>
  <c r="F1002" i="5"/>
  <c r="G1001" i="5"/>
  <c r="L1001" i="5"/>
  <c r="M1001" i="5" s="1"/>
  <c r="G1002" i="5" l="1"/>
  <c r="L1002" i="5"/>
  <c r="M1002" i="5" s="1"/>
</calcChain>
</file>

<file path=xl/sharedStrings.xml><?xml version="1.0" encoding="utf-8"?>
<sst xmlns="http://schemas.openxmlformats.org/spreadsheetml/2006/main" count="276" uniqueCount="156">
  <si>
    <t>mol</t>
  </si>
  <si>
    <t>h</t>
  </si>
  <si>
    <t>1/T</t>
  </si>
  <si>
    <t>(Delta C )/T</t>
  </si>
  <si>
    <t>Delta N =</t>
  </si>
  <si>
    <t>Integrations - Variable</t>
  </si>
  <si>
    <t>Grund - Varialble :</t>
  </si>
  <si>
    <t>Zeit - Faktor :</t>
  </si>
  <si>
    <t>Differential Lösung</t>
  </si>
  <si>
    <t>(Delta N)|Max</t>
  </si>
  <si>
    <t xml:space="preserve">Haupt Lösung </t>
  </si>
  <si>
    <t>Substitutions - Variable</t>
  </si>
  <si>
    <t xml:space="preserve">d/dt N_1(t) </t>
  </si>
  <si>
    <t xml:space="preserve">d/dt N_2(t) </t>
  </si>
  <si>
    <t>Zwischen Terme</t>
  </si>
  <si>
    <t xml:space="preserve">d/dt N_3(t) </t>
  </si>
  <si>
    <t>Ausgleichs Verhältniss</t>
  </si>
  <si>
    <t>S | 2-3</t>
  </si>
  <si>
    <t>S | 1-2</t>
  </si>
  <si>
    <t>a</t>
  </si>
  <si>
    <t>b</t>
  </si>
  <si>
    <t>C_1</t>
  </si>
  <si>
    <t>C_2</t>
  </si>
  <si>
    <t>X_3</t>
  </si>
  <si>
    <t>X_2</t>
  </si>
  <si>
    <t>X_1</t>
  </si>
  <si>
    <t>C_4</t>
  </si>
  <si>
    <t>ɣ</t>
  </si>
  <si>
    <t>N_1 (0) = N_1</t>
  </si>
  <si>
    <t>N_2 (0) = N_2</t>
  </si>
  <si>
    <t xml:space="preserve">V_1 </t>
  </si>
  <si>
    <t xml:space="preserve">V_2 </t>
  </si>
  <si>
    <t xml:space="preserve">V_3 </t>
  </si>
  <si>
    <t>N_3 (0) = N_3</t>
  </si>
  <si>
    <t>V/T</t>
  </si>
  <si>
    <t>p</t>
  </si>
  <si>
    <t>q</t>
  </si>
  <si>
    <t>ɸ</t>
  </si>
  <si>
    <t>Diskriminante der Resolventen</t>
  </si>
  <si>
    <t xml:space="preserve">D </t>
  </si>
  <si>
    <t>Expotential - Variable : D &lt; 0</t>
  </si>
  <si>
    <t>Expotential - Variable : D = 0</t>
  </si>
  <si>
    <t>Expotential - Variable : D &gt; 0</t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</si>
  <si>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1</t>
    </r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</si>
  <si>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2</t>
    </r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</si>
  <si>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3</t>
    </r>
  </si>
  <si>
    <t>Expotential-Variable : Fall unterscheidung D</t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</si>
  <si>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 xml:space="preserve">_1 </t>
    </r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</si>
  <si>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>_2</t>
    </r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</si>
  <si>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>_3</t>
    </r>
  </si>
  <si>
    <t xml:space="preserve">T </t>
  </si>
  <si>
    <t>u</t>
  </si>
  <si>
    <t>v</t>
  </si>
  <si>
    <t xml:space="preserve">d/dt N_4(t) </t>
  </si>
  <si>
    <t xml:space="preserve">V_4 </t>
  </si>
  <si>
    <t>N_4 (0) = N_4</t>
  </si>
  <si>
    <t>Y_1</t>
  </si>
  <si>
    <t>Y_2</t>
  </si>
  <si>
    <t>Z_1</t>
  </si>
  <si>
    <t>Z_2</t>
  </si>
  <si>
    <t>Z_3</t>
  </si>
  <si>
    <t>Y_3</t>
  </si>
  <si>
    <t>C_5</t>
  </si>
  <si>
    <t>S | 3-4</t>
  </si>
  <si>
    <t>Teil-Lösungen und Zeit-Integrator (Links)</t>
  </si>
  <si>
    <t>CC_3</t>
  </si>
  <si>
    <t>CC_4</t>
  </si>
  <si>
    <t>CC_5</t>
  </si>
  <si>
    <t>CC_6</t>
  </si>
  <si>
    <t>Z_4</t>
  </si>
  <si>
    <t>W_1</t>
  </si>
  <si>
    <t>W_2</t>
  </si>
  <si>
    <t>W_3</t>
  </si>
  <si>
    <t>Massenerhaltung</t>
  </si>
  <si>
    <t>mol/T</t>
  </si>
  <si>
    <t xml:space="preserve"> Schrittweite</t>
  </si>
  <si>
    <t xml:space="preserve"> Zeitschritt</t>
  </si>
  <si>
    <t>Delta N - Sys 1</t>
  </si>
  <si>
    <t>Delta N - Sys 2</t>
  </si>
  <si>
    <t>C - Sys 1</t>
  </si>
  <si>
    <t>C - Sys 2</t>
  </si>
  <si>
    <t>Delta N - Sys 3</t>
  </si>
  <si>
    <t>C - Sys 3</t>
  </si>
  <si>
    <t>Delta N - Sys 4</t>
  </si>
  <si>
    <t>C - Sys 4</t>
  </si>
  <si>
    <t>4-DGL-SYS</t>
  </si>
  <si>
    <t xml:space="preserve">C_3 </t>
  </si>
  <si>
    <t>C_6</t>
  </si>
  <si>
    <t>CC_1</t>
  </si>
  <si>
    <t>CC_2</t>
  </si>
  <si>
    <t>Σ</t>
  </si>
  <si>
    <t>U_1</t>
  </si>
  <si>
    <t>U_2</t>
  </si>
  <si>
    <t>U_3</t>
  </si>
  <si>
    <t>k_{1,2}  = a</t>
  </si>
  <si>
    <t>Symmetrische Variable :</t>
  </si>
  <si>
    <t xml:space="preserve">k_{2,1}  </t>
  </si>
  <si>
    <t xml:space="preserve">k_{1,2}  </t>
  </si>
  <si>
    <t xml:space="preserve">k_{2,3} </t>
  </si>
  <si>
    <t xml:space="preserve">k_{3,2}  </t>
  </si>
  <si>
    <t xml:space="preserve">k_{3,4}  </t>
  </si>
  <si>
    <t xml:space="preserve">k_{4,3}  </t>
  </si>
  <si>
    <t>V</t>
  </si>
  <si>
    <t xml:space="preserve">K1 = k_{1,2}  /k_{2,1}  </t>
  </si>
  <si>
    <t xml:space="preserve">K2 = k_{2,3}  /k_{3,2}  </t>
  </si>
  <si>
    <t xml:space="preserve">K3= k_{3,4}  /k_{4,3}  </t>
  </si>
  <si>
    <t>k_{2,3}*K1  = b</t>
  </si>
  <si>
    <t xml:space="preserve">VR_1 = V_1 </t>
  </si>
  <si>
    <t xml:space="preserve">VR_2 = K1*V_2 </t>
  </si>
  <si>
    <t>k_{3,4} *K1*K2 = c</t>
  </si>
  <si>
    <t xml:space="preserve">VR_3 = K1*K2*V_3 </t>
  </si>
  <si>
    <t xml:space="preserve">VR_4 = K1*K2*K3*V_4 </t>
  </si>
  <si>
    <t>sec</t>
  </si>
  <si>
    <t xml:space="preserve"> </t>
  </si>
  <si>
    <t>conc. at t=0</t>
  </si>
  <si>
    <t>process time =</t>
  </si>
  <si>
    <t>Compartment 1</t>
  </si>
  <si>
    <t>Compartment 2</t>
  </si>
  <si>
    <t>Compartment 3</t>
  </si>
  <si>
    <t>Compartment 4</t>
  </si>
  <si>
    <t>final conc.</t>
  </si>
  <si>
    <t>initial amount</t>
  </si>
  <si>
    <t>final amount</t>
  </si>
  <si>
    <t>volume</t>
  </si>
  <si>
    <t>interfacial area between comp. 1 and 2</t>
  </si>
  <si>
    <t>Red marked cells are for the input data and have to be filled in completely</t>
  </si>
  <si>
    <t>Grey/Organge Cells contain internally calculated variables that are needed as input for the analytical formula (sheet - DGL4)</t>
  </si>
  <si>
    <t>Grey/Black Cells contain the calculated results of the analytical formula</t>
  </si>
  <si>
    <t>!!All units are consistent with each other!! Please watch for a consequent interpretation!!</t>
  </si>
  <si>
    <t>Diffusion through 4 consecutive Compartments</t>
  </si>
  <si>
    <r>
      <t>cm</t>
    </r>
    <r>
      <rPr>
        <vertAlign val="super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/sec</t>
    </r>
  </si>
  <si>
    <r>
      <t>cm</t>
    </r>
    <r>
      <rPr>
        <vertAlign val="superscript"/>
        <sz val="16"/>
        <color theme="1"/>
        <rFont val="Calibri"/>
        <family val="2"/>
        <scheme val="minor"/>
      </rPr>
      <t>2</t>
    </r>
  </si>
  <si>
    <t>cm</t>
  </si>
  <si>
    <t>medium</t>
  </si>
  <si>
    <r>
      <t>k</t>
    </r>
    <r>
      <rPr>
        <vertAlign val="subscript"/>
        <sz val="16"/>
        <color theme="1"/>
        <rFont val="Calibri"/>
        <family val="2"/>
        <scheme val="minor"/>
      </rPr>
      <t>{1,2}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</si>
  <si>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{2,1}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</si>
  <si>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{2,3}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</si>
  <si>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{3,2}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</si>
  <si>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{3,4}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</si>
  <si>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{4,3}</t>
    </r>
    <r>
      <rPr>
        <sz val="16"/>
        <color theme="1"/>
        <rFont val="Calibri"/>
        <family val="2"/>
        <scheme val="minor"/>
      </rPr>
      <t xml:space="preserve"> =</t>
    </r>
  </si>
  <si>
    <r>
      <t xml:space="preserve"> (L</t>
    </r>
    <r>
      <rPr>
        <vertAlign val="subscript"/>
        <sz val="16"/>
        <color theme="1"/>
        <rFont val="Calibri"/>
        <family val="2"/>
        <scheme val="minor"/>
      </rPr>
      <t>medium</t>
    </r>
    <r>
      <rPr>
        <sz val="16"/>
        <color theme="1"/>
        <rFont val="Calibri"/>
        <family val="2"/>
        <scheme val="minor"/>
      </rPr>
      <t>/sec)</t>
    </r>
  </si>
  <si>
    <t>partition coefficient K = Barrier / medium</t>
  </si>
  <si>
    <t>length of diffusion path in the barrier</t>
  </si>
  <si>
    <t>diffusion coefficient in the barrier</t>
  </si>
  <si>
    <r>
      <t>(L</t>
    </r>
    <r>
      <rPr>
        <vertAlign val="subscript"/>
        <sz val="16"/>
        <color theme="1"/>
        <rFont val="Calibri"/>
        <family val="2"/>
        <scheme val="minor"/>
      </rPr>
      <t>medium</t>
    </r>
    <r>
      <rPr>
        <sz val="16"/>
        <color theme="1"/>
        <rFont val="Calibri"/>
        <family val="2"/>
        <scheme val="minor"/>
      </rPr>
      <t>/L</t>
    </r>
    <r>
      <rPr>
        <vertAlign val="subscript"/>
        <sz val="16"/>
        <color theme="1"/>
        <rFont val="Calibri"/>
        <family val="2"/>
        <scheme val="minor"/>
      </rPr>
      <t>barrier</t>
    </r>
    <r>
      <rPr>
        <sz val="16"/>
        <color theme="1"/>
        <rFont val="Calibri"/>
        <family val="2"/>
        <scheme val="minor"/>
      </rPr>
      <t>)</t>
    </r>
  </si>
  <si>
    <r>
      <t>L</t>
    </r>
    <r>
      <rPr>
        <vertAlign val="subscript"/>
        <sz val="16"/>
        <color theme="1"/>
        <rFont val="Calibri"/>
        <family val="2"/>
        <scheme val="minor"/>
      </rPr>
      <t>medium</t>
    </r>
  </si>
  <si>
    <r>
      <t>mol / L</t>
    </r>
    <r>
      <rPr>
        <vertAlign val="subscript"/>
        <sz val="16"/>
        <color theme="1"/>
        <rFont val="Calibri"/>
        <family val="2"/>
        <scheme val="minor"/>
      </rPr>
      <t>medium</t>
    </r>
  </si>
  <si>
    <t>interfacial area between comp. 3 and 4</t>
  </si>
  <si>
    <t xml:space="preserve"> that contain the same medium -&gt; Water</t>
  </si>
  <si>
    <t>Membrane</t>
  </si>
  <si>
    <t>Porous Keramic</t>
  </si>
  <si>
    <r>
      <t>cm</t>
    </r>
    <r>
      <rPr>
        <vertAlign val="subscript"/>
        <sz val="16"/>
        <color theme="1"/>
        <rFont val="Calibri"/>
        <family val="2"/>
        <scheme val="minor"/>
      </rPr>
      <t>barrier</t>
    </r>
    <r>
      <rPr>
        <sz val="16"/>
        <color theme="1"/>
        <rFont val="Calibri"/>
        <family val="2"/>
        <scheme val="minor"/>
      </rPr>
      <t>/ sec</t>
    </r>
  </si>
  <si>
    <t>Permeability through barrier</t>
  </si>
  <si>
    <t>cross sectional area of the pores</t>
  </si>
  <si>
    <t>Alternatively one can directly enter the permeability in Line 12.</t>
  </si>
  <si>
    <t xml:space="preserve">If one enters the values requested in Lines 7 -10, the respective permeability in line 12 is calculated.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</si>
</sst>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Symbol"/>
      <family val="1"/>
      <charset val="2"/>
    </font>
    <font>
      <sz val="14"/>
      <color rgb="FF9C0006"/>
      <name val="Calibri"/>
      <family val="2"/>
    </font>
    <font>
      <sz val="14"/>
      <color rgb="FF9C0006"/>
      <name val="Calibri"/>
      <family val="2"/>
      <scheme val="minor"/>
    </font>
    <font>
      <sz val="14"/>
      <color rgb="FF9C0006"/>
      <name val="Symbol"/>
      <family val="1"/>
      <charset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Symbol"/>
      <family val="1"/>
      <charset val="2"/>
    </font>
    <font>
      <sz val="20"/>
      <color rgb="FF9C0006"/>
      <name val="Arial"/>
      <family val="2"/>
    </font>
    <font>
      <sz val="14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rgb="FFFA7D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1" applyNumberFormat="0" applyAlignment="0" applyProtection="0"/>
    <xf numFmtId="0" fontId="6" fillId="4" borderId="2" applyNumberFormat="0" applyAlignment="0" applyProtection="0"/>
    <xf numFmtId="0" fontId="7" fillId="4" borderId="1" applyNumberFormat="0" applyAlignment="0" applyProtection="0"/>
    <xf numFmtId="0" fontId="1" fillId="5" borderId="3" applyNumberFormat="0" applyFont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5" borderId="3" xfId="6" applyFont="1" applyAlignment="1">
      <alignment horizontal="center"/>
    </xf>
    <xf numFmtId="0" fontId="0" fillId="5" borderId="3" xfId="6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4" fillId="2" borderId="0" xfId="2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5" borderId="3" xfId="6" applyFont="1" applyAlignment="1">
      <alignment horizontal="center" vertical="center"/>
    </xf>
    <xf numFmtId="0" fontId="7" fillId="4" borderId="1" xfId="5" applyAlignment="1">
      <alignment horizontal="center" vertical="center"/>
    </xf>
    <xf numFmtId="0" fontId="0" fillId="5" borderId="3" xfId="6" quotePrefix="1" applyFont="1" applyAlignment="1">
      <alignment horizontal="center" vertical="center"/>
    </xf>
    <xf numFmtId="0" fontId="0" fillId="5" borderId="3" xfId="6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5" borderId="3" xfId="6" applyFont="1" applyAlignment="1">
      <alignment horizontal="center" vertical="center"/>
    </xf>
    <xf numFmtId="0" fontId="10" fillId="5" borderId="3" xfId="6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1" fillId="5" borderId="3" xfId="6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2" borderId="1" xfId="2" applyBorder="1" applyAlignment="1">
      <alignment horizontal="center" vertical="center"/>
    </xf>
    <xf numFmtId="0" fontId="0" fillId="5" borderId="3" xfId="6" applyFont="1"/>
    <xf numFmtId="0" fontId="6" fillId="4" borderId="2" xfId="4" applyAlignment="1">
      <alignment horizontal="center" vertical="center"/>
    </xf>
    <xf numFmtId="0" fontId="15" fillId="5" borderId="3" xfId="6" applyFont="1" applyAlignment="1">
      <alignment horizontal="center" vertical="center"/>
    </xf>
    <xf numFmtId="0" fontId="16" fillId="0" borderId="0" xfId="0" applyFont="1"/>
    <xf numFmtId="0" fontId="12" fillId="0" borderId="0" xfId="0" applyFont="1" applyAlignment="1">
      <alignment horizontal="right"/>
    </xf>
    <xf numFmtId="0" fontId="17" fillId="0" borderId="0" xfId="0" applyFont="1"/>
    <xf numFmtId="0" fontId="19" fillId="0" borderId="0" xfId="0" applyFont="1"/>
    <xf numFmtId="11" fontId="19" fillId="0" borderId="0" xfId="0" applyNumberFormat="1" applyFont="1"/>
    <xf numFmtId="0" fontId="18" fillId="0" borderId="0" xfId="0" applyFont="1"/>
    <xf numFmtId="0" fontId="19" fillId="0" borderId="0" xfId="0" applyFont="1" applyAlignment="1">
      <alignment horizontal="right"/>
    </xf>
    <xf numFmtId="11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0" fontId="21" fillId="5" borderId="12" xfId="6" applyFont="1" applyBorder="1"/>
    <xf numFmtId="0" fontId="0" fillId="5" borderId="12" xfId="6" applyFont="1" applyBorder="1"/>
    <xf numFmtId="0" fontId="0" fillId="5" borderId="13" xfId="6" applyFont="1" applyBorder="1"/>
    <xf numFmtId="0" fontId="22" fillId="4" borderId="14" xfId="5" applyFont="1" applyBorder="1" applyAlignment="1">
      <alignment horizontal="center" vertical="center"/>
    </xf>
    <xf numFmtId="0" fontId="21" fillId="5" borderId="0" xfId="6" applyFont="1" applyBorder="1"/>
    <xf numFmtId="0" fontId="0" fillId="5" borderId="0" xfId="6" applyFont="1" applyBorder="1"/>
    <xf numFmtId="0" fontId="0" fillId="5" borderId="5" xfId="6" applyFont="1" applyBorder="1"/>
    <xf numFmtId="0" fontId="23" fillId="5" borderId="6" xfId="6" applyFont="1" applyBorder="1"/>
    <xf numFmtId="0" fontId="24" fillId="5" borderId="16" xfId="6" applyFont="1" applyBorder="1"/>
    <xf numFmtId="0" fontId="0" fillId="5" borderId="16" xfId="6" applyFont="1" applyBorder="1"/>
    <xf numFmtId="0" fontId="0" fillId="5" borderId="7" xfId="6" applyFont="1" applyBorder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3" fillId="3" borderId="9" xfId="3" applyFont="1" applyBorder="1" applyAlignment="1">
      <alignment horizontal="center"/>
    </xf>
    <xf numFmtId="0" fontId="26" fillId="0" borderId="0" xfId="0" applyFont="1" applyAlignment="1">
      <alignment horizontal="left"/>
    </xf>
    <xf numFmtId="11" fontId="7" fillId="4" borderId="1" xfId="5" applyNumberFormat="1" applyAlignment="1">
      <alignment horizontal="center"/>
    </xf>
    <xf numFmtId="0" fontId="27" fillId="3" borderId="11" xfId="3" applyFont="1" applyBorder="1" applyAlignment="1">
      <alignment horizontal="center" vertical="center"/>
    </xf>
    <xf numFmtId="0" fontId="28" fillId="4" borderId="15" xfId="4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4" fillId="3" borderId="1" xfId="3" applyFont="1" applyAlignment="1">
      <alignment horizontal="center"/>
    </xf>
    <xf numFmtId="11" fontId="24" fillId="3" borderId="1" xfId="3" applyNumberFormat="1" applyFont="1"/>
    <xf numFmtId="0" fontId="29" fillId="0" borderId="0" xfId="0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29" fillId="0" borderId="17" xfId="0" applyFont="1" applyBorder="1" applyAlignment="1">
      <alignment horizontal="center"/>
    </xf>
    <xf numFmtId="0" fontId="24" fillId="3" borderId="18" xfId="3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11" fontId="33" fillId="4" borderId="1" xfId="5" applyNumberFormat="1" applyFont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0" xfId="0" applyFont="1" applyBorder="1"/>
    <xf numFmtId="0" fontId="29" fillId="0" borderId="5" xfId="0" applyFont="1" applyBorder="1"/>
    <xf numFmtId="0" fontId="29" fillId="0" borderId="4" xfId="0" applyFont="1" applyBorder="1" applyAlignment="1">
      <alignment horizontal="center" wrapText="1"/>
    </xf>
    <xf numFmtId="0" fontId="24" fillId="3" borderId="9" xfId="3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4" fillId="3" borderId="1" xfId="3" applyFont="1" applyBorder="1" applyAlignment="1">
      <alignment horizontal="center"/>
    </xf>
    <xf numFmtId="0" fontId="33" fillId="4" borderId="10" xfId="5" applyFont="1" applyBorder="1" applyAlignment="1">
      <alignment horizontal="center"/>
    </xf>
    <xf numFmtId="0" fontId="33" fillId="4" borderId="1" xfId="5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34" fillId="4" borderId="2" xfId="4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5" fillId="0" borderId="0" xfId="0" applyFont="1"/>
    <xf numFmtId="0" fontId="24" fillId="5" borderId="3" xfId="6" applyFont="1"/>
    <xf numFmtId="0" fontId="37" fillId="5" borderId="3" xfId="6" applyFont="1"/>
    <xf numFmtId="0" fontId="36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/>
    <xf numFmtId="164" fontId="34" fillId="4" borderId="2" xfId="4" applyNumberFormat="1" applyFont="1" applyBorder="1" applyAlignment="1">
      <alignment horizontal="center"/>
    </xf>
    <xf numFmtId="2" fontId="34" fillId="4" borderId="8" xfId="4" applyNumberFormat="1" applyFont="1" applyBorder="1" applyAlignment="1">
      <alignment horizontal="center"/>
    </xf>
    <xf numFmtId="1" fontId="34" fillId="4" borderId="8" xfId="4" applyNumberFormat="1" applyFont="1" applyBorder="1" applyAlignment="1">
      <alignment horizontal="center"/>
    </xf>
    <xf numFmtId="2" fontId="34" fillId="4" borderId="8" xfId="4" applyNumberFormat="1" applyFont="1" applyBorder="1" applyAlignment="1">
      <alignment horizontal="left" indent="3"/>
    </xf>
  </cellXfs>
  <cellStyles count="7">
    <cellStyle name="Ausgabe" xfId="4" builtinId="21"/>
    <cellStyle name="Berechnung" xfId="5" builtinId="22"/>
    <cellStyle name="Eingabe" xfId="3" builtinId="20"/>
    <cellStyle name="Neutral" xfId="2" builtinId="28"/>
    <cellStyle name="Notiz" xfId="6" builtinId="10"/>
    <cellStyle name="Standard" xfId="0" builtinId="0"/>
    <cellStyle name="Überschrift 4" xfId="1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 in Compartment 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402094078429037"/>
          <c:y val="0.21399067975657499"/>
          <c:w val="0.76315761671576288"/>
          <c:h val="0.58692790081276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Graphen!$G$2</c:f>
              <c:strCache>
                <c:ptCount val="1"/>
                <c:pt idx="0">
                  <c:v>C - Sys 1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9.0000000000000018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13.000000000000002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18.000000000000004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26.000000000000004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36.000000000000007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51.000000000000007</c:v>
                </c:pt>
                <c:pt idx="51">
                  <c:v>52.000000000000007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59.000000000000007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71.000000000000014</c:v>
                </c:pt>
                <c:pt idx="71">
                  <c:v>72.000000000000014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87.000000000000014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102.00000000000001</c:v>
                </c:pt>
                <c:pt idx="102">
                  <c:v>103.00000000000001</c:v>
                </c:pt>
                <c:pt idx="103">
                  <c:v>104.00000000000001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118.00000000000001</c:v>
                </c:pt>
                <c:pt idx="118">
                  <c:v>119.00000000000001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142.00000000000003</c:v>
                </c:pt>
                <c:pt idx="142">
                  <c:v>143.00000000000003</c:v>
                </c:pt>
                <c:pt idx="143">
                  <c:v>144.00000000000003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173.00000000000003</c:v>
                </c:pt>
                <c:pt idx="173">
                  <c:v>174.00000000000003</c:v>
                </c:pt>
                <c:pt idx="174">
                  <c:v>175.00000000000003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204.00000000000003</c:v>
                </c:pt>
                <c:pt idx="204">
                  <c:v>205.00000000000003</c:v>
                </c:pt>
                <c:pt idx="205">
                  <c:v>206.00000000000003</c:v>
                </c:pt>
                <c:pt idx="206">
                  <c:v>207.00000000000003</c:v>
                </c:pt>
                <c:pt idx="207">
                  <c:v>208.00000000000003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235.00000000000003</c:v>
                </c:pt>
                <c:pt idx="235">
                  <c:v>236.00000000000003</c:v>
                </c:pt>
                <c:pt idx="236">
                  <c:v>237.00000000000003</c:v>
                </c:pt>
                <c:pt idx="237">
                  <c:v>238.00000000000003</c:v>
                </c:pt>
                <c:pt idx="238">
                  <c:v>239.00000000000003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283.00000000000006</c:v>
                </c:pt>
                <c:pt idx="283">
                  <c:v>284.00000000000006</c:v>
                </c:pt>
                <c:pt idx="284">
                  <c:v>285.00000000000006</c:v>
                </c:pt>
                <c:pt idx="285">
                  <c:v>286.00000000000006</c:v>
                </c:pt>
                <c:pt idx="286">
                  <c:v>287.00000000000006</c:v>
                </c:pt>
                <c:pt idx="287">
                  <c:v>288.00000000000006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345.00000000000006</c:v>
                </c:pt>
                <c:pt idx="345">
                  <c:v>346.00000000000006</c:v>
                </c:pt>
                <c:pt idx="346">
                  <c:v>347.00000000000006</c:v>
                </c:pt>
                <c:pt idx="347">
                  <c:v>348.00000000000006</c:v>
                </c:pt>
                <c:pt idx="348">
                  <c:v>349.00000000000006</c:v>
                </c:pt>
                <c:pt idx="349">
                  <c:v>350.00000000000006</c:v>
                </c:pt>
                <c:pt idx="350">
                  <c:v>351.00000000000006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408.00000000000006</c:v>
                </c:pt>
                <c:pt idx="408">
                  <c:v>409.00000000000006</c:v>
                </c:pt>
                <c:pt idx="409">
                  <c:v>410.00000000000006</c:v>
                </c:pt>
                <c:pt idx="410">
                  <c:v>411.00000000000006</c:v>
                </c:pt>
                <c:pt idx="411">
                  <c:v>412.00000000000006</c:v>
                </c:pt>
                <c:pt idx="412">
                  <c:v>413.00000000000006</c:v>
                </c:pt>
                <c:pt idx="413">
                  <c:v>414.00000000000006</c:v>
                </c:pt>
                <c:pt idx="414">
                  <c:v>415.00000000000006</c:v>
                </c:pt>
                <c:pt idx="415">
                  <c:v>416.00000000000006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470.00000000000006</c:v>
                </c:pt>
                <c:pt idx="470">
                  <c:v>471.00000000000006</c:v>
                </c:pt>
                <c:pt idx="471">
                  <c:v>472.00000000000006</c:v>
                </c:pt>
                <c:pt idx="472">
                  <c:v>473.00000000000006</c:v>
                </c:pt>
                <c:pt idx="473">
                  <c:v>474.00000000000006</c:v>
                </c:pt>
                <c:pt idx="474">
                  <c:v>475.00000000000006</c:v>
                </c:pt>
                <c:pt idx="475">
                  <c:v>476.00000000000006</c:v>
                </c:pt>
                <c:pt idx="476">
                  <c:v>477.00000000000006</c:v>
                </c:pt>
                <c:pt idx="477">
                  <c:v>478.00000000000006</c:v>
                </c:pt>
                <c:pt idx="478">
                  <c:v>479.00000000000006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565.00000000000011</c:v>
                </c:pt>
                <c:pt idx="565">
                  <c:v>566.00000000000011</c:v>
                </c:pt>
                <c:pt idx="566">
                  <c:v>567.00000000000011</c:v>
                </c:pt>
                <c:pt idx="567">
                  <c:v>568.00000000000011</c:v>
                </c:pt>
                <c:pt idx="568">
                  <c:v>569.00000000000011</c:v>
                </c:pt>
                <c:pt idx="569">
                  <c:v>570.00000000000011</c:v>
                </c:pt>
                <c:pt idx="570">
                  <c:v>571.00000000000011</c:v>
                </c:pt>
                <c:pt idx="571">
                  <c:v>572.00000000000011</c:v>
                </c:pt>
                <c:pt idx="572">
                  <c:v>573.00000000000011</c:v>
                </c:pt>
                <c:pt idx="573">
                  <c:v>574.00000000000011</c:v>
                </c:pt>
                <c:pt idx="574">
                  <c:v>575.00000000000011</c:v>
                </c:pt>
                <c:pt idx="575">
                  <c:v>576.00000000000011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690.00000000000011</c:v>
                </c:pt>
                <c:pt idx="690">
                  <c:v>691.00000000000011</c:v>
                </c:pt>
                <c:pt idx="691">
                  <c:v>692.00000000000011</c:v>
                </c:pt>
                <c:pt idx="692">
                  <c:v>693.00000000000011</c:v>
                </c:pt>
                <c:pt idx="693">
                  <c:v>694.00000000000011</c:v>
                </c:pt>
                <c:pt idx="694">
                  <c:v>695.00000000000011</c:v>
                </c:pt>
                <c:pt idx="695">
                  <c:v>696.00000000000011</c:v>
                </c:pt>
                <c:pt idx="696">
                  <c:v>697.00000000000011</c:v>
                </c:pt>
                <c:pt idx="697">
                  <c:v>698.00000000000011</c:v>
                </c:pt>
                <c:pt idx="698">
                  <c:v>699.00000000000011</c:v>
                </c:pt>
                <c:pt idx="699">
                  <c:v>700.00000000000011</c:v>
                </c:pt>
                <c:pt idx="700">
                  <c:v>701.00000000000011</c:v>
                </c:pt>
                <c:pt idx="701">
                  <c:v>702.00000000000011</c:v>
                </c:pt>
                <c:pt idx="702">
                  <c:v>703.00000000000011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815.00000000000011</c:v>
                </c:pt>
                <c:pt idx="815">
                  <c:v>816.00000000000011</c:v>
                </c:pt>
                <c:pt idx="816">
                  <c:v>817.00000000000011</c:v>
                </c:pt>
                <c:pt idx="817">
                  <c:v>818.00000000000011</c:v>
                </c:pt>
                <c:pt idx="818">
                  <c:v>819.00000000000011</c:v>
                </c:pt>
                <c:pt idx="819">
                  <c:v>820.00000000000011</c:v>
                </c:pt>
                <c:pt idx="820">
                  <c:v>821.00000000000011</c:v>
                </c:pt>
                <c:pt idx="821">
                  <c:v>822.00000000000011</c:v>
                </c:pt>
                <c:pt idx="822">
                  <c:v>823.00000000000011</c:v>
                </c:pt>
                <c:pt idx="823">
                  <c:v>824.00000000000011</c:v>
                </c:pt>
                <c:pt idx="824">
                  <c:v>825.00000000000011</c:v>
                </c:pt>
                <c:pt idx="825">
                  <c:v>826.00000000000011</c:v>
                </c:pt>
                <c:pt idx="826">
                  <c:v>827.00000000000011</c:v>
                </c:pt>
                <c:pt idx="827">
                  <c:v>828.00000000000011</c:v>
                </c:pt>
                <c:pt idx="828">
                  <c:v>829.00000000000011</c:v>
                </c:pt>
                <c:pt idx="829">
                  <c:v>830.00000000000011</c:v>
                </c:pt>
                <c:pt idx="830">
                  <c:v>831.00000000000011</c:v>
                </c:pt>
                <c:pt idx="831">
                  <c:v>832.00000000000011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940.00000000000011</c:v>
                </c:pt>
                <c:pt idx="940">
                  <c:v>941.00000000000011</c:v>
                </c:pt>
                <c:pt idx="941">
                  <c:v>942.00000000000011</c:v>
                </c:pt>
                <c:pt idx="942">
                  <c:v>943.00000000000011</c:v>
                </c:pt>
                <c:pt idx="943">
                  <c:v>944.00000000000011</c:v>
                </c:pt>
                <c:pt idx="944">
                  <c:v>945.00000000000011</c:v>
                </c:pt>
                <c:pt idx="945">
                  <c:v>946.00000000000011</c:v>
                </c:pt>
                <c:pt idx="946">
                  <c:v>947.00000000000011</c:v>
                </c:pt>
                <c:pt idx="947">
                  <c:v>948.00000000000011</c:v>
                </c:pt>
                <c:pt idx="948">
                  <c:v>949.00000000000011</c:v>
                </c:pt>
                <c:pt idx="949">
                  <c:v>950.00000000000011</c:v>
                </c:pt>
                <c:pt idx="950">
                  <c:v>951.00000000000011</c:v>
                </c:pt>
                <c:pt idx="951">
                  <c:v>952.00000000000011</c:v>
                </c:pt>
                <c:pt idx="952">
                  <c:v>953.00000000000011</c:v>
                </c:pt>
                <c:pt idx="953">
                  <c:v>954.00000000000011</c:v>
                </c:pt>
                <c:pt idx="954">
                  <c:v>955.00000000000011</c:v>
                </c:pt>
                <c:pt idx="955">
                  <c:v>956.00000000000011</c:v>
                </c:pt>
                <c:pt idx="956">
                  <c:v>957.00000000000011</c:v>
                </c:pt>
                <c:pt idx="957">
                  <c:v>958.00000000000011</c:v>
                </c:pt>
                <c:pt idx="958">
                  <c:v>959.00000000000011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Graphen!$G$2:$G$1002</c:f>
              <c:numCache>
                <c:formatCode>General</c:formatCode>
                <c:ptCount val="1001"/>
                <c:pt idx="0">
                  <c:v>0</c:v>
                </c:pt>
                <c:pt idx="1">
                  <c:v>0.9999960000879986</c:v>
                </c:pt>
                <c:pt idx="2">
                  <c:v>0.99999200035198976</c:v>
                </c:pt>
                <c:pt idx="3">
                  <c:v>0.99998800079196515</c:v>
                </c:pt>
                <c:pt idx="4">
                  <c:v>0.99998400140791743</c:v>
                </c:pt>
                <c:pt idx="5">
                  <c:v>0.99998000219983862</c:v>
                </c:pt>
                <c:pt idx="6">
                  <c:v>0.99997600316772117</c:v>
                </c:pt>
                <c:pt idx="7">
                  <c:v>0.99997200431155719</c:v>
                </c:pt>
                <c:pt idx="8">
                  <c:v>0.99996800563133914</c:v>
                </c:pt>
                <c:pt idx="9">
                  <c:v>0.99996400712705891</c:v>
                </c:pt>
                <c:pt idx="10">
                  <c:v>0.99996000879870917</c:v>
                </c:pt>
                <c:pt idx="11">
                  <c:v>0.99995601064628192</c:v>
                </c:pt>
                <c:pt idx="12">
                  <c:v>0.99995201266976952</c:v>
                </c:pt>
                <c:pt idx="13">
                  <c:v>0.99994801486916418</c:v>
                </c:pt>
                <c:pt idx="14">
                  <c:v>0.99994401724445814</c:v>
                </c:pt>
                <c:pt idx="15">
                  <c:v>0.99994001979564384</c:v>
                </c:pt>
                <c:pt idx="16">
                  <c:v>0.99993602252271319</c:v>
                </c:pt>
                <c:pt idx="17">
                  <c:v>0.99993202542565884</c:v>
                </c:pt>
                <c:pt idx="18">
                  <c:v>0.99992802850447282</c:v>
                </c:pt>
                <c:pt idx="19">
                  <c:v>0.99992403175914735</c:v>
                </c:pt>
                <c:pt idx="20">
                  <c:v>0.99992003518967487</c:v>
                </c:pt>
                <c:pt idx="21">
                  <c:v>0.9999160387960474</c:v>
                </c:pt>
                <c:pt idx="22">
                  <c:v>0.99991204257825761</c:v>
                </c:pt>
                <c:pt idx="23">
                  <c:v>0.99990804653629717</c:v>
                </c:pt>
                <c:pt idx="24">
                  <c:v>0.99990405067015886</c:v>
                </c:pt>
                <c:pt idx="25">
                  <c:v>0.9999000549798347</c:v>
                </c:pt>
                <c:pt idx="26">
                  <c:v>0.99989605946531701</c:v>
                </c:pt>
                <c:pt idx="27">
                  <c:v>0.99989206412659803</c:v>
                </c:pt>
                <c:pt idx="28">
                  <c:v>0.99988806896367022</c:v>
                </c:pt>
                <c:pt idx="29">
                  <c:v>0.99988407397652557</c:v>
                </c:pt>
                <c:pt idx="30">
                  <c:v>0.99988007916515631</c:v>
                </c:pt>
                <c:pt idx="31">
                  <c:v>0.99987608452955479</c:v>
                </c:pt>
                <c:pt idx="32">
                  <c:v>0.99987209006971356</c:v>
                </c:pt>
                <c:pt idx="33">
                  <c:v>0.99986809578562463</c:v>
                </c:pt>
                <c:pt idx="34">
                  <c:v>0.99986410167728013</c:v>
                </c:pt>
                <c:pt idx="35">
                  <c:v>0.99986010774467249</c:v>
                </c:pt>
                <c:pt idx="36">
                  <c:v>0.99985611398779406</c:v>
                </c:pt>
                <c:pt idx="37">
                  <c:v>0.99985212040663696</c:v>
                </c:pt>
                <c:pt idx="38">
                  <c:v>0.99984812700119341</c:v>
                </c:pt>
                <c:pt idx="39">
                  <c:v>0.99984413377145598</c:v>
                </c:pt>
                <c:pt idx="40">
                  <c:v>0.99984014071741656</c:v>
                </c:pt>
                <c:pt idx="41">
                  <c:v>0.99983614783906782</c:v>
                </c:pt>
                <c:pt idx="42">
                  <c:v>0.99983215513640156</c:v>
                </c:pt>
                <c:pt idx="43">
                  <c:v>0.99982816260941032</c:v>
                </c:pt>
                <c:pt idx="44">
                  <c:v>0.99982417025808623</c:v>
                </c:pt>
                <c:pt idx="45">
                  <c:v>0.99982017808242196</c:v>
                </c:pt>
                <c:pt idx="46">
                  <c:v>0.9998161860824093</c:v>
                </c:pt>
                <c:pt idx="47">
                  <c:v>0.99981219425804069</c:v>
                </c:pt>
                <c:pt idx="48">
                  <c:v>0.99980820260930847</c:v>
                </c:pt>
                <c:pt idx="49">
                  <c:v>0.99980421113620488</c:v>
                </c:pt>
                <c:pt idx="50">
                  <c:v>0.99980021983872214</c:v>
                </c:pt>
                <c:pt idx="51">
                  <c:v>0.99979622871685248</c:v>
                </c:pt>
                <c:pt idx="52">
                  <c:v>0.99979223777058812</c:v>
                </c:pt>
                <c:pt idx="53">
                  <c:v>0.99978824699992186</c:v>
                </c:pt>
                <c:pt idx="54">
                  <c:v>0.99978425640484514</c:v>
                </c:pt>
                <c:pt idx="55">
                  <c:v>0.99978026598535086</c:v>
                </c:pt>
                <c:pt idx="56">
                  <c:v>0.99977627574143102</c:v>
                </c:pt>
                <c:pt idx="57">
                  <c:v>0.99977228567307808</c:v>
                </c:pt>
                <c:pt idx="58">
                  <c:v>0.99976829578028414</c:v>
                </c:pt>
                <c:pt idx="59">
                  <c:v>0.99976430606304145</c:v>
                </c:pt>
                <c:pt idx="60">
                  <c:v>0.99976031652134245</c:v>
                </c:pt>
                <c:pt idx="61">
                  <c:v>0.99975632715517915</c:v>
                </c:pt>
                <c:pt idx="62">
                  <c:v>0.9997523379645441</c:v>
                </c:pt>
                <c:pt idx="63">
                  <c:v>0.99974834894942965</c:v>
                </c:pt>
                <c:pt idx="64">
                  <c:v>0.9997443601098277</c:v>
                </c:pt>
                <c:pt idx="65">
                  <c:v>0.9997403714457308</c:v>
                </c:pt>
                <c:pt idx="66">
                  <c:v>0.99973638295713119</c:v>
                </c:pt>
                <c:pt idx="67">
                  <c:v>0.99973239464402108</c:v>
                </c:pt>
                <c:pt idx="68">
                  <c:v>0.99972840650639283</c:v>
                </c:pt>
                <c:pt idx="69">
                  <c:v>0.99972441854423855</c:v>
                </c:pt>
                <c:pt idx="70">
                  <c:v>0.99972043075755068</c:v>
                </c:pt>
                <c:pt idx="71">
                  <c:v>0.99971644314632135</c:v>
                </c:pt>
                <c:pt idx="72">
                  <c:v>0.99971245571054312</c:v>
                </c:pt>
                <c:pt idx="73">
                  <c:v>0.99970846845020811</c:v>
                </c:pt>
                <c:pt idx="74">
                  <c:v>0.99970448136530854</c:v>
                </c:pt>
                <c:pt idx="75">
                  <c:v>0.99970049445583664</c:v>
                </c:pt>
                <c:pt idx="76">
                  <c:v>0.99969650772178487</c:v>
                </c:pt>
                <c:pt idx="77">
                  <c:v>0.99969252116314533</c:v>
                </c:pt>
                <c:pt idx="78">
                  <c:v>0.99968853477991038</c:v>
                </c:pt>
                <c:pt idx="79">
                  <c:v>0.99968454857207234</c:v>
                </c:pt>
                <c:pt idx="80">
                  <c:v>0.99968056253962345</c:v>
                </c:pt>
                <c:pt idx="81">
                  <c:v>0.99967657668255616</c:v>
                </c:pt>
                <c:pt idx="82">
                  <c:v>0.99967259100086225</c:v>
                </c:pt>
                <c:pt idx="83">
                  <c:v>0.99966860549453462</c:v>
                </c:pt>
                <c:pt idx="84">
                  <c:v>0.99966462016356528</c:v>
                </c:pt>
                <c:pt idx="85">
                  <c:v>0.99966063500794644</c:v>
                </c:pt>
                <c:pt idx="86">
                  <c:v>0.99965665002767035</c:v>
                </c:pt>
                <c:pt idx="87">
                  <c:v>0.99965266522272955</c:v>
                </c:pt>
                <c:pt idx="88">
                  <c:v>0.99964868059311607</c:v>
                </c:pt>
                <c:pt idx="89">
                  <c:v>0.99964469613882245</c:v>
                </c:pt>
                <c:pt idx="90">
                  <c:v>0.99964071185984071</c:v>
                </c:pt>
                <c:pt idx="91">
                  <c:v>0.99963672775616319</c:v>
                </c:pt>
                <c:pt idx="92">
                  <c:v>0.99963274382778233</c:v>
                </c:pt>
                <c:pt idx="93">
                  <c:v>0.99962876007469037</c:v>
                </c:pt>
                <c:pt idx="94">
                  <c:v>0.99962477649687931</c:v>
                </c:pt>
                <c:pt idx="95">
                  <c:v>0.99962079309434193</c:v>
                </c:pt>
                <c:pt idx="96">
                  <c:v>0.99961680986707013</c:v>
                </c:pt>
                <c:pt idx="97">
                  <c:v>0.99961282681505637</c:v>
                </c:pt>
                <c:pt idx="98">
                  <c:v>0.99960884393829275</c:v>
                </c:pt>
                <c:pt idx="99">
                  <c:v>0.99960486123677184</c:v>
                </c:pt>
                <c:pt idx="100">
                  <c:v>0.99960087871048586</c:v>
                </c:pt>
                <c:pt idx="101">
                  <c:v>0.99959689635942683</c:v>
                </c:pt>
                <c:pt idx="102">
                  <c:v>0.9995929141835872</c:v>
                </c:pt>
                <c:pt idx="103">
                  <c:v>0.99958893218295941</c:v>
                </c:pt>
                <c:pt idx="104">
                  <c:v>0.9995849503575357</c:v>
                </c:pt>
                <c:pt idx="105">
                  <c:v>0.99958096870730806</c:v>
                </c:pt>
                <c:pt idx="106">
                  <c:v>0.99957698723226918</c:v>
                </c:pt>
                <c:pt idx="107">
                  <c:v>0.99957300593241105</c:v>
                </c:pt>
                <c:pt idx="108">
                  <c:v>0.99956902480772625</c:v>
                </c:pt>
                <c:pt idx="109">
                  <c:v>0.99956504385820677</c:v>
                </c:pt>
                <c:pt idx="110">
                  <c:v>0.99956106308384518</c:v>
                </c:pt>
                <c:pt idx="111">
                  <c:v>0.9995570824846336</c:v>
                </c:pt>
                <c:pt idx="112">
                  <c:v>0.99955310206056436</c:v>
                </c:pt>
                <c:pt idx="113">
                  <c:v>0.99954912181162958</c:v>
                </c:pt>
                <c:pt idx="114">
                  <c:v>0.99954514173782194</c:v>
                </c:pt>
                <c:pt idx="115">
                  <c:v>0.99954116183913333</c:v>
                </c:pt>
                <c:pt idx="116">
                  <c:v>0.99953718211555642</c:v>
                </c:pt>
                <c:pt idx="117">
                  <c:v>0.99953320256708322</c:v>
                </c:pt>
                <c:pt idx="118">
                  <c:v>0.99952922319370607</c:v>
                </c:pt>
                <c:pt idx="119">
                  <c:v>0.99952524399541731</c:v>
                </c:pt>
                <c:pt idx="120">
                  <c:v>0.99952126497220928</c:v>
                </c:pt>
                <c:pt idx="121">
                  <c:v>0.9995172861240742</c:v>
                </c:pt>
                <c:pt idx="122">
                  <c:v>0.99951330745100442</c:v>
                </c:pt>
                <c:pt idx="123">
                  <c:v>0.99950932895299216</c:v>
                </c:pt>
                <c:pt idx="124">
                  <c:v>0.99950535063002977</c:v>
                </c:pt>
                <c:pt idx="125">
                  <c:v>0.99950137248210957</c:v>
                </c:pt>
                <c:pt idx="126">
                  <c:v>0.99949739450922392</c:v>
                </c:pt>
                <c:pt idx="127">
                  <c:v>0.99949341671136482</c:v>
                </c:pt>
                <c:pt idx="128">
                  <c:v>0.99948943908852483</c:v>
                </c:pt>
                <c:pt idx="129">
                  <c:v>0.99948546164069629</c:v>
                </c:pt>
                <c:pt idx="130">
                  <c:v>0.99948148436787143</c:v>
                </c:pt>
                <c:pt idx="131">
                  <c:v>0.99947750727004236</c:v>
                </c:pt>
                <c:pt idx="132">
                  <c:v>0.99947353034720166</c:v>
                </c:pt>
                <c:pt idx="133">
                  <c:v>0.99946955359934142</c:v>
                </c:pt>
                <c:pt idx="134">
                  <c:v>0.999465577026454</c:v>
                </c:pt>
                <c:pt idx="135">
                  <c:v>0.99946160062853195</c:v>
                </c:pt>
                <c:pt idx="136">
                  <c:v>0.99945762440556718</c:v>
                </c:pt>
                <c:pt idx="137">
                  <c:v>0.99945364835755213</c:v>
                </c:pt>
                <c:pt idx="138">
                  <c:v>0.99944967248447925</c:v>
                </c:pt>
                <c:pt idx="139">
                  <c:v>0.99944569678634054</c:v>
                </c:pt>
                <c:pt idx="140">
                  <c:v>0.99944172126312858</c:v>
                </c:pt>
                <c:pt idx="141">
                  <c:v>0.99943774591483547</c:v>
                </c:pt>
                <c:pt idx="142">
                  <c:v>0.99943377074145379</c:v>
                </c:pt>
                <c:pt idx="143">
                  <c:v>0.99942979574297552</c:v>
                </c:pt>
                <c:pt idx="144">
                  <c:v>0.99942582091939314</c:v>
                </c:pt>
                <c:pt idx="145">
                  <c:v>0.99942184627069897</c:v>
                </c:pt>
                <c:pt idx="146">
                  <c:v>0.99941787179688513</c:v>
                </c:pt>
                <c:pt idx="147">
                  <c:v>0.99941389749794418</c:v>
                </c:pt>
                <c:pt idx="148">
                  <c:v>0.99940992337386836</c:v>
                </c:pt>
                <c:pt idx="149">
                  <c:v>0.99940594942464978</c:v>
                </c:pt>
                <c:pt idx="150">
                  <c:v>0.99940197565028088</c:v>
                </c:pt>
                <c:pt idx="151">
                  <c:v>0.99939800205075413</c:v>
                </c:pt>
                <c:pt idx="152">
                  <c:v>0.99939402862606153</c:v>
                </c:pt>
                <c:pt idx="153">
                  <c:v>0.99939005537619541</c:v>
                </c:pt>
                <c:pt idx="154">
                  <c:v>0.99938608230114845</c:v>
                </c:pt>
                <c:pt idx="155">
                  <c:v>0.99938210940091243</c:v>
                </c:pt>
                <c:pt idx="156">
                  <c:v>0.99937813667548014</c:v>
                </c:pt>
                <c:pt idx="157">
                  <c:v>0.99937416412484381</c:v>
                </c:pt>
                <c:pt idx="158">
                  <c:v>0.99937019174899522</c:v>
                </c:pt>
                <c:pt idx="159">
                  <c:v>0.99936621954792737</c:v>
                </c:pt>
                <c:pt idx="160">
                  <c:v>0.99936224752163216</c:v>
                </c:pt>
                <c:pt idx="161">
                  <c:v>0.99935827567010205</c:v>
                </c:pt>
                <c:pt idx="162">
                  <c:v>0.99935430399332925</c:v>
                </c:pt>
                <c:pt idx="163">
                  <c:v>0.99935033249130611</c:v>
                </c:pt>
                <c:pt idx="164">
                  <c:v>0.99934636116402509</c:v>
                </c:pt>
                <c:pt idx="165">
                  <c:v>0.99934239001147818</c:v>
                </c:pt>
                <c:pt idx="166">
                  <c:v>0.99933841903365805</c:v>
                </c:pt>
                <c:pt idx="167">
                  <c:v>0.99933444823055673</c:v>
                </c:pt>
                <c:pt idx="168">
                  <c:v>0.99933047760216664</c:v>
                </c:pt>
                <c:pt idx="169">
                  <c:v>0.99932650714848026</c:v>
                </c:pt>
                <c:pt idx="170">
                  <c:v>0.99932253686948957</c:v>
                </c:pt>
                <c:pt idx="171">
                  <c:v>0.99931856676518693</c:v>
                </c:pt>
                <c:pt idx="172">
                  <c:v>0.99931459683556501</c:v>
                </c:pt>
                <c:pt idx="173">
                  <c:v>0.99931062708061558</c:v>
                </c:pt>
                <c:pt idx="174">
                  <c:v>0.99930665750033154</c:v>
                </c:pt>
                <c:pt idx="175">
                  <c:v>0.99930268809470468</c:v>
                </c:pt>
                <c:pt idx="176">
                  <c:v>0.99929871886372768</c:v>
                </c:pt>
                <c:pt idx="177">
                  <c:v>0.99929474980739275</c:v>
                </c:pt>
                <c:pt idx="178">
                  <c:v>0.99929078092569212</c:v>
                </c:pt>
                <c:pt idx="179">
                  <c:v>0.99928681221861804</c:v>
                </c:pt>
                <c:pt idx="180">
                  <c:v>0.99928284368616316</c:v>
                </c:pt>
                <c:pt idx="181">
                  <c:v>0.9992788753283196</c:v>
                </c:pt>
                <c:pt idx="182">
                  <c:v>0.99927490714507949</c:v>
                </c:pt>
                <c:pt idx="183">
                  <c:v>0.99927093913643528</c:v>
                </c:pt>
                <c:pt idx="184">
                  <c:v>0.9992669713023794</c:v>
                </c:pt>
                <c:pt idx="185">
                  <c:v>0.99926300364290399</c:v>
                </c:pt>
                <c:pt idx="186">
                  <c:v>0.9992590361580016</c:v>
                </c:pt>
                <c:pt idx="187">
                  <c:v>0.99925506884766435</c:v>
                </c:pt>
                <c:pt idx="188">
                  <c:v>0.99925110171188458</c:v>
                </c:pt>
                <c:pt idx="189">
                  <c:v>0.99924713475065496</c:v>
                </c:pt>
                <c:pt idx="190">
                  <c:v>0.99924316796396706</c:v>
                </c:pt>
                <c:pt idx="191">
                  <c:v>0.99923920135181377</c:v>
                </c:pt>
                <c:pt idx="192">
                  <c:v>0.99923523491418742</c:v>
                </c:pt>
                <c:pt idx="193">
                  <c:v>0.99923126865108003</c:v>
                </c:pt>
                <c:pt idx="194">
                  <c:v>0.99922730256248415</c:v>
                </c:pt>
                <c:pt idx="195">
                  <c:v>0.99922333664839191</c:v>
                </c:pt>
                <c:pt idx="196">
                  <c:v>0.99921937090879587</c:v>
                </c:pt>
                <c:pt idx="197">
                  <c:v>0.99921540534368813</c:v>
                </c:pt>
                <c:pt idx="198">
                  <c:v>0.99921143995306105</c:v>
                </c:pt>
                <c:pt idx="199">
                  <c:v>0.99920747473690719</c:v>
                </c:pt>
                <c:pt idx="200">
                  <c:v>0.99920350969521843</c:v>
                </c:pt>
                <c:pt idx="201">
                  <c:v>0.99919954482798767</c:v>
                </c:pt>
                <c:pt idx="202">
                  <c:v>0.9991955801352066</c:v>
                </c:pt>
                <c:pt idx="203">
                  <c:v>0.99919161561686798</c:v>
                </c:pt>
                <c:pt idx="204">
                  <c:v>0.99918765127296405</c:v>
                </c:pt>
                <c:pt idx="205">
                  <c:v>0.99918368710348715</c:v>
                </c:pt>
                <c:pt idx="206">
                  <c:v>0.9991797231084294</c:v>
                </c:pt>
                <c:pt idx="207">
                  <c:v>0.99917575928778335</c:v>
                </c:pt>
                <c:pt idx="208">
                  <c:v>0.99917179564154102</c:v>
                </c:pt>
                <c:pt idx="209">
                  <c:v>0.99916783216969529</c:v>
                </c:pt>
                <c:pt idx="210">
                  <c:v>0.99916386887223796</c:v>
                </c:pt>
                <c:pt idx="211">
                  <c:v>0.99915990574916158</c:v>
                </c:pt>
                <c:pt idx="212">
                  <c:v>0.99915594280045839</c:v>
                </c:pt>
                <c:pt idx="213">
                  <c:v>0.99915198002612082</c:v>
                </c:pt>
                <c:pt idx="214">
                  <c:v>0.99914801742614123</c:v>
                </c:pt>
                <c:pt idx="215">
                  <c:v>0.99914405500051184</c:v>
                </c:pt>
                <c:pt idx="216">
                  <c:v>0.99914009274922477</c:v>
                </c:pt>
                <c:pt idx="217">
                  <c:v>0.99913613067227292</c:v>
                </c:pt>
                <c:pt idx="218">
                  <c:v>0.99913216876964817</c:v>
                </c:pt>
                <c:pt idx="219">
                  <c:v>0.99912820704134286</c:v>
                </c:pt>
                <c:pt idx="220">
                  <c:v>0.99912424548734946</c:v>
                </c:pt>
                <c:pt idx="221">
                  <c:v>0.99912028410766018</c:v>
                </c:pt>
                <c:pt idx="222">
                  <c:v>0.99911632290226748</c:v>
                </c:pt>
                <c:pt idx="223">
                  <c:v>0.99911236187116359</c:v>
                </c:pt>
                <c:pt idx="224">
                  <c:v>0.99910840101434095</c:v>
                </c:pt>
                <c:pt idx="225">
                  <c:v>0.99910444033179169</c:v>
                </c:pt>
                <c:pt idx="226">
                  <c:v>0.99910047982350847</c:v>
                </c:pt>
                <c:pt idx="227">
                  <c:v>0.99909651948948319</c:v>
                </c:pt>
                <c:pt idx="228">
                  <c:v>0.99909255932970864</c:v>
                </c:pt>
                <c:pt idx="229">
                  <c:v>0.99908859934417682</c:v>
                </c:pt>
                <c:pt idx="230">
                  <c:v>0.99908463953288007</c:v>
                </c:pt>
                <c:pt idx="231">
                  <c:v>0.99908067989581106</c:v>
                </c:pt>
                <c:pt idx="232">
                  <c:v>0.9990767204329617</c:v>
                </c:pt>
                <c:pt idx="233">
                  <c:v>0.99907276114432464</c:v>
                </c:pt>
                <c:pt idx="234">
                  <c:v>0.99906880202989201</c:v>
                </c:pt>
                <c:pt idx="235">
                  <c:v>0.99906484308965615</c:v>
                </c:pt>
                <c:pt idx="236">
                  <c:v>0.9990608843236094</c:v>
                </c:pt>
                <c:pt idx="237">
                  <c:v>0.99905692573174421</c:v>
                </c:pt>
                <c:pt idx="238">
                  <c:v>0.99905296731405291</c:v>
                </c:pt>
                <c:pt idx="239">
                  <c:v>0.99904900907052774</c:v>
                </c:pt>
                <c:pt idx="240">
                  <c:v>0.99904505100116114</c:v>
                </c:pt>
                <c:pt idx="241">
                  <c:v>0.99904109310594524</c:v>
                </c:pt>
                <c:pt idx="242">
                  <c:v>0.9990371353848726</c:v>
                </c:pt>
                <c:pt idx="243">
                  <c:v>0.99903317783793533</c:v>
                </c:pt>
                <c:pt idx="244">
                  <c:v>0.9990292204651261</c:v>
                </c:pt>
                <c:pt idx="245">
                  <c:v>0.99902526326643692</c:v>
                </c:pt>
                <c:pt idx="246">
                  <c:v>0.99902130624186047</c:v>
                </c:pt>
                <c:pt idx="247">
                  <c:v>0.99901734939138875</c:v>
                </c:pt>
                <c:pt idx="248">
                  <c:v>0.99901339271501421</c:v>
                </c:pt>
                <c:pt idx="249">
                  <c:v>0.99900943621272931</c:v>
                </c:pt>
                <c:pt idx="250">
                  <c:v>0.99900547988452604</c:v>
                </c:pt>
                <c:pt idx="251">
                  <c:v>0.99900152373039708</c:v>
                </c:pt>
                <c:pt idx="252">
                  <c:v>0.99899756775033477</c:v>
                </c:pt>
                <c:pt idx="253">
                  <c:v>0.99899361194433134</c:v>
                </c:pt>
                <c:pt idx="254">
                  <c:v>0.99898965631237913</c:v>
                </c:pt>
                <c:pt idx="255">
                  <c:v>0.99898570085447047</c:v>
                </c:pt>
                <c:pt idx="256">
                  <c:v>0.99898174557059771</c:v>
                </c:pt>
                <c:pt idx="257">
                  <c:v>0.99897779046075319</c:v>
                </c:pt>
                <c:pt idx="258">
                  <c:v>0.99897383552492935</c:v>
                </c:pt>
                <c:pt idx="259">
                  <c:v>0.99896988076311843</c:v>
                </c:pt>
                <c:pt idx="260">
                  <c:v>0.99896592617531277</c:v>
                </c:pt>
                <c:pt idx="261">
                  <c:v>0.9989619717615047</c:v>
                </c:pt>
                <c:pt idx="262">
                  <c:v>0.99895801752168667</c:v>
                </c:pt>
                <c:pt idx="263">
                  <c:v>0.99895406345585069</c:v>
                </c:pt>
                <c:pt idx="264">
                  <c:v>0.99895010956398966</c:v>
                </c:pt>
                <c:pt idx="265">
                  <c:v>0.99894615584609547</c:v>
                </c:pt>
                <c:pt idx="266">
                  <c:v>0.99894220230216069</c:v>
                </c:pt>
                <c:pt idx="267">
                  <c:v>0.99893824893217753</c:v>
                </c:pt>
                <c:pt idx="268">
                  <c:v>0.99893429573613846</c:v>
                </c:pt>
                <c:pt idx="269">
                  <c:v>0.9989303427140358</c:v>
                </c:pt>
                <c:pt idx="270">
                  <c:v>0.99892638986586191</c:v>
                </c:pt>
                <c:pt idx="271">
                  <c:v>0.99892243719160889</c:v>
                </c:pt>
                <c:pt idx="272">
                  <c:v>0.99891848469126943</c:v>
                </c:pt>
                <c:pt idx="273">
                  <c:v>0.99891453236483563</c:v>
                </c:pt>
                <c:pt idx="274">
                  <c:v>0.99891058021230006</c:v>
                </c:pt>
                <c:pt idx="275">
                  <c:v>0.99890662823365473</c:v>
                </c:pt>
                <c:pt idx="276">
                  <c:v>0.9989026764288923</c:v>
                </c:pt>
                <c:pt idx="277">
                  <c:v>0.99889872479800501</c:v>
                </c:pt>
                <c:pt idx="278">
                  <c:v>0.9988947733409852</c:v>
                </c:pt>
                <c:pt idx="279">
                  <c:v>0.9988908220578252</c:v>
                </c:pt>
                <c:pt idx="280">
                  <c:v>0.99888687094851758</c:v>
                </c:pt>
                <c:pt idx="281">
                  <c:v>0.99888292001305434</c:v>
                </c:pt>
                <c:pt idx="282">
                  <c:v>0.99887896925142816</c:v>
                </c:pt>
                <c:pt idx="283">
                  <c:v>0.99887501866363093</c:v>
                </c:pt>
                <c:pt idx="284">
                  <c:v>0.99887106824965555</c:v>
                </c:pt>
                <c:pt idx="285">
                  <c:v>0.99886711800949401</c:v>
                </c:pt>
                <c:pt idx="286">
                  <c:v>0.99886316794313856</c:v>
                </c:pt>
                <c:pt idx="287">
                  <c:v>0.99885921805058209</c:v>
                </c:pt>
                <c:pt idx="288">
                  <c:v>0.99885526833181648</c:v>
                </c:pt>
                <c:pt idx="289">
                  <c:v>0.9988513187868342</c:v>
                </c:pt>
                <c:pt idx="290">
                  <c:v>0.99884736941562768</c:v>
                </c:pt>
                <c:pt idx="291">
                  <c:v>0.99884342021818906</c:v>
                </c:pt>
                <c:pt idx="292">
                  <c:v>0.998839471194511</c:v>
                </c:pt>
                <c:pt idx="293">
                  <c:v>0.99883552234458561</c:v>
                </c:pt>
                <c:pt idx="294">
                  <c:v>0.99883157366840536</c:v>
                </c:pt>
                <c:pt idx="295">
                  <c:v>0.99882762516596246</c:v>
                </c:pt>
                <c:pt idx="296">
                  <c:v>0.99882367683724949</c:v>
                </c:pt>
                <c:pt idx="297">
                  <c:v>0.99881972868225877</c:v>
                </c:pt>
                <c:pt idx="298">
                  <c:v>0.99881578070098243</c:v>
                </c:pt>
                <c:pt idx="299">
                  <c:v>0.99881183289341302</c:v>
                </c:pt>
                <c:pt idx="300">
                  <c:v>0.99880788525954289</c:v>
                </c:pt>
                <c:pt idx="301">
                  <c:v>0.99880393779936416</c:v>
                </c:pt>
                <c:pt idx="302">
                  <c:v>0.99879999051286961</c:v>
                </c:pt>
                <c:pt idx="303">
                  <c:v>0.99879604340005135</c:v>
                </c:pt>
                <c:pt idx="304">
                  <c:v>0.99879209646090161</c:v>
                </c:pt>
                <c:pt idx="305">
                  <c:v>0.99878814969541285</c:v>
                </c:pt>
                <c:pt idx="306">
                  <c:v>0.99878420310357763</c:v>
                </c:pt>
                <c:pt idx="307">
                  <c:v>0.99878025668538817</c:v>
                </c:pt>
                <c:pt idx="308">
                  <c:v>0.99877631044083659</c:v>
                </c:pt>
                <c:pt idx="309">
                  <c:v>0.99877236436991568</c:v>
                </c:pt>
                <c:pt idx="310">
                  <c:v>0.99876841847261744</c:v>
                </c:pt>
                <c:pt idx="311">
                  <c:v>0.99876447274893454</c:v>
                </c:pt>
                <c:pt idx="312">
                  <c:v>0.99876052719885899</c:v>
                </c:pt>
                <c:pt idx="313">
                  <c:v>0.99875658182238347</c:v>
                </c:pt>
                <c:pt idx="314">
                  <c:v>0.99875263661950009</c:v>
                </c:pt>
                <c:pt idx="315">
                  <c:v>0.9987486915902013</c:v>
                </c:pt>
                <c:pt idx="316">
                  <c:v>0.99874474673447944</c:v>
                </c:pt>
                <c:pt idx="317">
                  <c:v>0.99874080205232718</c:v>
                </c:pt>
                <c:pt idx="318">
                  <c:v>0.99873685754373642</c:v>
                </c:pt>
                <c:pt idx="319">
                  <c:v>0.99873291320869972</c:v>
                </c:pt>
                <c:pt idx="320">
                  <c:v>0.99872896904720943</c:v>
                </c:pt>
                <c:pt idx="321">
                  <c:v>0.99872502505925786</c:v>
                </c:pt>
                <c:pt idx="322">
                  <c:v>0.99872108124483749</c:v>
                </c:pt>
                <c:pt idx="323">
                  <c:v>0.99871713760394065</c:v>
                </c:pt>
                <c:pt idx="324">
                  <c:v>0.99871319413655968</c:v>
                </c:pt>
                <c:pt idx="325">
                  <c:v>0.99870925084268691</c:v>
                </c:pt>
                <c:pt idx="326">
                  <c:v>0.99870530772231492</c:v>
                </c:pt>
                <c:pt idx="327">
                  <c:v>0.9987013647754357</c:v>
                </c:pt>
                <c:pt idx="328">
                  <c:v>0.99869742200204181</c:v>
                </c:pt>
                <c:pt idx="329">
                  <c:v>0.99869347940212561</c:v>
                </c:pt>
                <c:pt idx="330">
                  <c:v>0.99868953697567941</c:v>
                </c:pt>
                <c:pt idx="331">
                  <c:v>0.99868559472269569</c:v>
                </c:pt>
                <c:pt idx="332">
                  <c:v>0.99868165264316688</c:v>
                </c:pt>
                <c:pt idx="333">
                  <c:v>0.99867771073708522</c:v>
                </c:pt>
                <c:pt idx="334">
                  <c:v>0.99867376900444282</c:v>
                </c:pt>
                <c:pt idx="335">
                  <c:v>0.99866982744523269</c:v>
                </c:pt>
                <c:pt idx="336">
                  <c:v>0.99866588605944651</c:v>
                </c:pt>
                <c:pt idx="337">
                  <c:v>0.99866194484707704</c:v>
                </c:pt>
                <c:pt idx="338">
                  <c:v>0.99865800380811653</c:v>
                </c:pt>
                <c:pt idx="339">
                  <c:v>0.99865406294255754</c:v>
                </c:pt>
                <c:pt idx="340">
                  <c:v>0.99865012225039207</c:v>
                </c:pt>
                <c:pt idx="341">
                  <c:v>0.9986461817316129</c:v>
                </c:pt>
                <c:pt idx="342">
                  <c:v>0.99864224138621216</c:v>
                </c:pt>
                <c:pt idx="343">
                  <c:v>0.99863830121418218</c:v>
                </c:pt>
                <c:pt idx="344">
                  <c:v>0.99863436121551552</c:v>
                </c:pt>
                <c:pt idx="345">
                  <c:v>0.9986304213902043</c:v>
                </c:pt>
                <c:pt idx="346">
                  <c:v>0.99862648173824109</c:v>
                </c:pt>
                <c:pt idx="347">
                  <c:v>0.99862254225961822</c:v>
                </c:pt>
                <c:pt idx="348">
                  <c:v>0.99861860295432803</c:v>
                </c:pt>
                <c:pt idx="349">
                  <c:v>0.99861466382236286</c:v>
                </c:pt>
                <c:pt idx="350">
                  <c:v>0.99861072486371527</c:v>
                </c:pt>
                <c:pt idx="351">
                  <c:v>0.99860678607837727</c:v>
                </c:pt>
                <c:pt idx="352">
                  <c:v>0.99860284746634165</c:v>
                </c:pt>
                <c:pt idx="353">
                  <c:v>0.99859890902760051</c:v>
                </c:pt>
                <c:pt idx="354">
                  <c:v>0.99859497076214632</c:v>
                </c:pt>
                <c:pt idx="355">
                  <c:v>0.99859103266997151</c:v>
                </c:pt>
                <c:pt idx="356">
                  <c:v>0.99858709475106822</c:v>
                </c:pt>
                <c:pt idx="357">
                  <c:v>0.99858315700542921</c:v>
                </c:pt>
                <c:pt idx="358">
                  <c:v>0.99857921943304628</c:v>
                </c:pt>
                <c:pt idx="359">
                  <c:v>0.99857528203391244</c:v>
                </c:pt>
                <c:pt idx="360">
                  <c:v>0.99857134480801979</c:v>
                </c:pt>
                <c:pt idx="361">
                  <c:v>0.99856740775536057</c:v>
                </c:pt>
                <c:pt idx="362">
                  <c:v>0.99856347087592734</c:v>
                </c:pt>
                <c:pt idx="363">
                  <c:v>0.99855953416971244</c:v>
                </c:pt>
                <c:pt idx="364">
                  <c:v>0.99855559763670809</c:v>
                </c:pt>
                <c:pt idx="365">
                  <c:v>0.99855166127690698</c:v>
                </c:pt>
                <c:pt idx="366">
                  <c:v>0.99854772509030121</c:v>
                </c:pt>
                <c:pt idx="367">
                  <c:v>0.99854378907688335</c:v>
                </c:pt>
                <c:pt idx="368">
                  <c:v>0.99853985323664551</c:v>
                </c:pt>
                <c:pt idx="369">
                  <c:v>0.99853591756958027</c:v>
                </c:pt>
                <c:pt idx="370">
                  <c:v>0.99853198207568017</c:v>
                </c:pt>
                <c:pt idx="371">
                  <c:v>0.99852804675493734</c:v>
                </c:pt>
                <c:pt idx="372">
                  <c:v>0.99852411160734422</c:v>
                </c:pt>
                <c:pt idx="373">
                  <c:v>0.99852017663289316</c:v>
                </c:pt>
                <c:pt idx="374">
                  <c:v>0.9985162418315765</c:v>
                </c:pt>
                <c:pt idx="375">
                  <c:v>0.9985123072033868</c:v>
                </c:pt>
                <c:pt idx="376">
                  <c:v>0.99850837274831628</c:v>
                </c:pt>
                <c:pt idx="377">
                  <c:v>0.9985044384663575</c:v>
                </c:pt>
                <c:pt idx="378">
                  <c:v>0.99850050435750259</c:v>
                </c:pt>
                <c:pt idx="379">
                  <c:v>0.99849657042174422</c:v>
                </c:pt>
                <c:pt idx="380">
                  <c:v>0.9984926366590744</c:v>
                </c:pt>
                <c:pt idx="381">
                  <c:v>0.99848870306948578</c:v>
                </c:pt>
                <c:pt idx="382">
                  <c:v>0.99848476965297084</c:v>
                </c:pt>
                <c:pt idx="383">
                  <c:v>0.99848083640952168</c:v>
                </c:pt>
                <c:pt idx="384">
                  <c:v>0.99847690333913086</c:v>
                </c:pt>
                <c:pt idx="385">
                  <c:v>0.99847297044179073</c:v>
                </c:pt>
                <c:pt idx="386">
                  <c:v>0.99846903771749351</c:v>
                </c:pt>
                <c:pt idx="387">
                  <c:v>0.99846510516623199</c:v>
                </c:pt>
                <c:pt idx="388">
                  <c:v>0.99846117278799806</c:v>
                </c:pt>
                <c:pt idx="389">
                  <c:v>0.99845724058278451</c:v>
                </c:pt>
                <c:pt idx="390">
                  <c:v>0.99845330855058367</c:v>
                </c:pt>
                <c:pt idx="391">
                  <c:v>0.99844937669138767</c:v>
                </c:pt>
                <c:pt idx="392">
                  <c:v>0.99844544500518895</c:v>
                </c:pt>
                <c:pt idx="393">
                  <c:v>0.99844151349198018</c:v>
                </c:pt>
                <c:pt idx="394">
                  <c:v>0.99843758215175349</c:v>
                </c:pt>
                <c:pt idx="395">
                  <c:v>0.99843365098450121</c:v>
                </c:pt>
                <c:pt idx="396">
                  <c:v>0.99842971999021612</c:v>
                </c:pt>
                <c:pt idx="397">
                  <c:v>0.99842578916889013</c:v>
                </c:pt>
                <c:pt idx="398">
                  <c:v>0.9984218585205159</c:v>
                </c:pt>
                <c:pt idx="399">
                  <c:v>0.99841792804508589</c:v>
                </c:pt>
                <c:pt idx="400">
                  <c:v>0.99841399774259221</c:v>
                </c:pt>
                <c:pt idx="401">
                  <c:v>0.99841006761302742</c:v>
                </c:pt>
                <c:pt idx="402">
                  <c:v>0.99840613765638386</c:v>
                </c:pt>
                <c:pt idx="403">
                  <c:v>0.9984022078726541</c:v>
                </c:pt>
                <c:pt idx="404">
                  <c:v>0.99839827826183025</c:v>
                </c:pt>
                <c:pt idx="405">
                  <c:v>0.99839434882390488</c:v>
                </c:pt>
                <c:pt idx="406">
                  <c:v>0.99839041955887042</c:v>
                </c:pt>
                <c:pt idx="407">
                  <c:v>0.99838649046671912</c:v>
                </c:pt>
                <c:pt idx="408">
                  <c:v>0.99838256154744343</c:v>
                </c:pt>
                <c:pt idx="409">
                  <c:v>0.99837863280103556</c:v>
                </c:pt>
                <c:pt idx="410">
                  <c:v>0.99837470422748831</c:v>
                </c:pt>
                <c:pt idx="411">
                  <c:v>0.99837077582679379</c:v>
                </c:pt>
                <c:pt idx="412">
                  <c:v>0.99836684759894434</c:v>
                </c:pt>
                <c:pt idx="413">
                  <c:v>0.99836291954393253</c:v>
                </c:pt>
                <c:pt idx="414">
                  <c:v>0.99835899166175057</c:v>
                </c:pt>
                <c:pt idx="415">
                  <c:v>0.99835506395239115</c:v>
                </c:pt>
                <c:pt idx="416">
                  <c:v>0.9983511364158465</c:v>
                </c:pt>
                <c:pt idx="417">
                  <c:v>0.99834720905210883</c:v>
                </c:pt>
                <c:pt idx="418">
                  <c:v>0.99834328186117072</c:v>
                </c:pt>
                <c:pt idx="419">
                  <c:v>0.99833935484302461</c:v>
                </c:pt>
                <c:pt idx="420">
                  <c:v>0.99833542799766295</c:v>
                </c:pt>
                <c:pt idx="421">
                  <c:v>0.99833150132507775</c:v>
                </c:pt>
                <c:pt idx="422">
                  <c:v>0.99832757482526191</c:v>
                </c:pt>
                <c:pt idx="423">
                  <c:v>0.99832364849820754</c:v>
                </c:pt>
                <c:pt idx="424">
                  <c:v>0.99831972234390709</c:v>
                </c:pt>
                <c:pt idx="425">
                  <c:v>0.99831579636235279</c:v>
                </c:pt>
                <c:pt idx="426">
                  <c:v>0.99831187055353732</c:v>
                </c:pt>
                <c:pt idx="427">
                  <c:v>0.99830794491745312</c:v>
                </c:pt>
                <c:pt idx="428">
                  <c:v>0.99830401945409208</c:v>
                </c:pt>
                <c:pt idx="429">
                  <c:v>0.99830009416344734</c:v>
                </c:pt>
                <c:pt idx="430">
                  <c:v>0.99829616904551055</c:v>
                </c:pt>
                <c:pt idx="431">
                  <c:v>0.99829224410027473</c:v>
                </c:pt>
                <c:pt idx="432">
                  <c:v>0.99828831932773188</c:v>
                </c:pt>
                <c:pt idx="433">
                  <c:v>0.99828439472787467</c:v>
                </c:pt>
                <c:pt idx="434">
                  <c:v>0.99828047030069522</c:v>
                </c:pt>
                <c:pt idx="435">
                  <c:v>0.99827654604618621</c:v>
                </c:pt>
                <c:pt idx="436">
                  <c:v>0.99827262196433986</c:v>
                </c:pt>
                <c:pt idx="437">
                  <c:v>0.99826869805514851</c:v>
                </c:pt>
                <c:pt idx="438">
                  <c:v>0.99826477431860472</c:v>
                </c:pt>
                <c:pt idx="439">
                  <c:v>0.99826085075470106</c:v>
                </c:pt>
                <c:pt idx="440">
                  <c:v>0.99825692736342952</c:v>
                </c:pt>
                <c:pt idx="441">
                  <c:v>0.9982530041447828</c:v>
                </c:pt>
                <c:pt idx="442">
                  <c:v>0.9982490810987531</c:v>
                </c:pt>
                <c:pt idx="443">
                  <c:v>0.99824515822533288</c:v>
                </c:pt>
                <c:pt idx="444">
                  <c:v>0.99824123552451471</c:v>
                </c:pt>
                <c:pt idx="445">
                  <c:v>0.99823731299629093</c:v>
                </c:pt>
                <c:pt idx="446">
                  <c:v>0.99823339064065386</c:v>
                </c:pt>
                <c:pt idx="447">
                  <c:v>0.99822946845759575</c:v>
                </c:pt>
                <c:pt idx="448">
                  <c:v>0.99822554644710948</c:v>
                </c:pt>
                <c:pt idx="449">
                  <c:v>0.99822162460918684</c:v>
                </c:pt>
                <c:pt idx="450">
                  <c:v>0.99821770294382073</c:v>
                </c:pt>
                <c:pt idx="451">
                  <c:v>0.99821378145100337</c:v>
                </c:pt>
                <c:pt idx="452">
                  <c:v>0.99820986013072721</c:v>
                </c:pt>
                <c:pt idx="453">
                  <c:v>0.99820593898298471</c:v>
                </c:pt>
                <c:pt idx="454">
                  <c:v>0.99820201800776798</c:v>
                </c:pt>
                <c:pt idx="455">
                  <c:v>0.9981980972050698</c:v>
                </c:pt>
                <c:pt idx="456">
                  <c:v>0.99819417657488252</c:v>
                </c:pt>
                <c:pt idx="457">
                  <c:v>0.99819025611719825</c:v>
                </c:pt>
                <c:pt idx="458">
                  <c:v>0.99818633583200966</c:v>
                </c:pt>
                <c:pt idx="459">
                  <c:v>0.99818241571930899</c:v>
                </c:pt>
                <c:pt idx="460">
                  <c:v>0.9981784957790889</c:v>
                </c:pt>
                <c:pt idx="461">
                  <c:v>0.99817457601134174</c:v>
                </c:pt>
                <c:pt idx="462">
                  <c:v>0.99817065641605973</c:v>
                </c:pt>
                <c:pt idx="463">
                  <c:v>0.99816673699323533</c:v>
                </c:pt>
                <c:pt idx="464">
                  <c:v>0.99816281774286109</c:v>
                </c:pt>
                <c:pt idx="465">
                  <c:v>0.99815889866492924</c:v>
                </c:pt>
                <c:pt idx="466">
                  <c:v>0.99815497975943257</c:v>
                </c:pt>
                <c:pt idx="467">
                  <c:v>0.99815106102636286</c:v>
                </c:pt>
                <c:pt idx="468">
                  <c:v>0.99814714246571312</c:v>
                </c:pt>
                <c:pt idx="469">
                  <c:v>0.99814322407747536</c:v>
                </c:pt>
                <c:pt idx="470">
                  <c:v>0.99813930586164223</c:v>
                </c:pt>
                <c:pt idx="471">
                  <c:v>0.99813538781820588</c:v>
                </c:pt>
                <c:pt idx="472">
                  <c:v>0.99813146994715918</c:v>
                </c:pt>
                <c:pt idx="473">
                  <c:v>0.99812755224849403</c:v>
                </c:pt>
                <c:pt idx="474">
                  <c:v>0.99812363472220333</c:v>
                </c:pt>
                <c:pt idx="475">
                  <c:v>0.99811971736827909</c:v>
                </c:pt>
                <c:pt idx="476">
                  <c:v>0.99811580018671375</c:v>
                </c:pt>
                <c:pt idx="477">
                  <c:v>0.99811188317749999</c:v>
                </c:pt>
                <c:pt idx="478">
                  <c:v>0.99810796634063004</c:v>
                </c:pt>
                <c:pt idx="479">
                  <c:v>0.99810404967609645</c:v>
                </c:pt>
                <c:pt idx="480">
                  <c:v>0.99810013318389157</c:v>
                </c:pt>
                <c:pt idx="481">
                  <c:v>0.99809621686400773</c:v>
                </c:pt>
                <c:pt idx="482">
                  <c:v>0.9980923007164374</c:v>
                </c:pt>
                <c:pt idx="483">
                  <c:v>0.99808838474117312</c:v>
                </c:pt>
                <c:pt idx="484">
                  <c:v>0.99808446893820713</c:v>
                </c:pt>
                <c:pt idx="485">
                  <c:v>0.99808055330753176</c:v>
                </c:pt>
                <c:pt idx="486">
                  <c:v>0.9980766378491398</c:v>
                </c:pt>
                <c:pt idx="487">
                  <c:v>0.99807272256302326</c:v>
                </c:pt>
                <c:pt idx="488">
                  <c:v>0.99806880744917492</c:v>
                </c:pt>
                <c:pt idx="489">
                  <c:v>0.99806489250758701</c:v>
                </c:pt>
                <c:pt idx="490">
                  <c:v>0.99806097773825186</c:v>
                </c:pt>
                <c:pt idx="491">
                  <c:v>0.99805706314116216</c:v>
                </c:pt>
                <c:pt idx="492">
                  <c:v>0.99805314871631001</c:v>
                </c:pt>
                <c:pt idx="493">
                  <c:v>0.99804923446368798</c:v>
                </c:pt>
                <c:pt idx="494">
                  <c:v>0.99804532038328853</c:v>
                </c:pt>
                <c:pt idx="495">
                  <c:v>0.99804140647510409</c:v>
                </c:pt>
                <c:pt idx="496">
                  <c:v>0.99803749273912712</c:v>
                </c:pt>
                <c:pt idx="497">
                  <c:v>0.99803357917534974</c:v>
                </c:pt>
                <c:pt idx="498">
                  <c:v>0.99802966578376473</c:v>
                </c:pt>
                <c:pt idx="499">
                  <c:v>0.99802575256436432</c:v>
                </c:pt>
                <c:pt idx="500">
                  <c:v>0.99802183951714107</c:v>
                </c:pt>
                <c:pt idx="501">
                  <c:v>0.99801792664208711</c:v>
                </c:pt>
                <c:pt idx="502">
                  <c:v>0.99801401393919531</c:v>
                </c:pt>
                <c:pt idx="503">
                  <c:v>0.99801010140845769</c:v>
                </c:pt>
                <c:pt idx="504">
                  <c:v>0.99800618904986693</c:v>
                </c:pt>
                <c:pt idx="505">
                  <c:v>0.99800227686341547</c:v>
                </c:pt>
                <c:pt idx="506">
                  <c:v>0.99799836484909543</c:v>
                </c:pt>
                <c:pt idx="507">
                  <c:v>0.99799445300689948</c:v>
                </c:pt>
                <c:pt idx="508">
                  <c:v>0.99799054133681997</c:v>
                </c:pt>
                <c:pt idx="509">
                  <c:v>0.99798662983884956</c:v>
                </c:pt>
                <c:pt idx="510">
                  <c:v>0.99798271851298037</c:v>
                </c:pt>
                <c:pt idx="511">
                  <c:v>0.99797880735920486</c:v>
                </c:pt>
                <c:pt idx="512">
                  <c:v>0.99797489637751546</c:v>
                </c:pt>
                <c:pt idx="513">
                  <c:v>0.99797098556790476</c:v>
                </c:pt>
                <c:pt idx="514">
                  <c:v>0.99796707493036496</c:v>
                </c:pt>
                <c:pt idx="515">
                  <c:v>0.99796316446488886</c:v>
                </c:pt>
                <c:pt idx="516">
                  <c:v>0.99795925417146847</c:v>
                </c:pt>
                <c:pt idx="517">
                  <c:v>0.99795534405009634</c:v>
                </c:pt>
                <c:pt idx="518">
                  <c:v>0.99795143410076503</c:v>
                </c:pt>
                <c:pt idx="519">
                  <c:v>0.99794752432346701</c:v>
                </c:pt>
                <c:pt idx="520">
                  <c:v>0.99794361471819448</c:v>
                </c:pt>
                <c:pt idx="521">
                  <c:v>0.99793970528493992</c:v>
                </c:pt>
                <c:pt idx="522">
                  <c:v>0.99793579602369575</c:v>
                </c:pt>
                <c:pt idx="523">
                  <c:v>0.99793188693445467</c:v>
                </c:pt>
                <c:pt idx="524">
                  <c:v>0.99792797801720878</c:v>
                </c:pt>
                <c:pt idx="525">
                  <c:v>0.99792406927195065</c:v>
                </c:pt>
                <c:pt idx="526">
                  <c:v>0.99792016069867262</c:v>
                </c:pt>
                <c:pt idx="527">
                  <c:v>0.99791625229736725</c:v>
                </c:pt>
                <c:pt idx="528">
                  <c:v>0.99791234406802709</c:v>
                </c:pt>
                <c:pt idx="529">
                  <c:v>0.99790843601064427</c:v>
                </c:pt>
                <c:pt idx="530">
                  <c:v>0.99790452812521124</c:v>
                </c:pt>
                <c:pt idx="531">
                  <c:v>0.99790062041172056</c:v>
                </c:pt>
                <c:pt idx="532">
                  <c:v>0.99789671287016479</c:v>
                </c:pt>
                <c:pt idx="533">
                  <c:v>0.99789280550053627</c:v>
                </c:pt>
                <c:pt idx="534">
                  <c:v>0.99788889830282734</c:v>
                </c:pt>
                <c:pt idx="535">
                  <c:v>0.99788499127703034</c:v>
                </c:pt>
                <c:pt idx="536">
                  <c:v>0.99788108442313805</c:v>
                </c:pt>
                <c:pt idx="537">
                  <c:v>0.9978771777411426</c:v>
                </c:pt>
                <c:pt idx="538">
                  <c:v>0.99787327123103642</c:v>
                </c:pt>
                <c:pt idx="539">
                  <c:v>0.99786936489281219</c:v>
                </c:pt>
                <c:pt idx="540">
                  <c:v>0.99786545872646215</c:v>
                </c:pt>
                <c:pt idx="541">
                  <c:v>0.99786155273197896</c:v>
                </c:pt>
                <c:pt idx="542">
                  <c:v>0.99785764690935463</c:v>
                </c:pt>
                <c:pt idx="543">
                  <c:v>0.99785374125858195</c:v>
                </c:pt>
                <c:pt idx="544">
                  <c:v>0.99784983577965336</c:v>
                </c:pt>
                <c:pt idx="545">
                  <c:v>0.99784593047256109</c:v>
                </c:pt>
                <c:pt idx="546">
                  <c:v>0.99784202533729782</c:v>
                </c:pt>
                <c:pt idx="547">
                  <c:v>0.99783812037385577</c:v>
                </c:pt>
                <c:pt idx="548">
                  <c:v>0.9978342155822274</c:v>
                </c:pt>
                <c:pt idx="549">
                  <c:v>0.99783031096240538</c:v>
                </c:pt>
                <c:pt idx="550">
                  <c:v>0.99782640651438193</c:v>
                </c:pt>
                <c:pt idx="551">
                  <c:v>0.9978225022381495</c:v>
                </c:pt>
                <c:pt idx="552">
                  <c:v>0.99781859813370066</c:v>
                </c:pt>
                <c:pt idx="553">
                  <c:v>0.99781469420102764</c:v>
                </c:pt>
                <c:pt idx="554">
                  <c:v>0.997810790440123</c:v>
                </c:pt>
                <c:pt idx="555">
                  <c:v>0.99780688685097918</c:v>
                </c:pt>
                <c:pt idx="556">
                  <c:v>0.99780298343358886</c:v>
                </c:pt>
                <c:pt idx="557">
                  <c:v>0.99779908018794394</c:v>
                </c:pt>
                <c:pt idx="558">
                  <c:v>0.99779517711403731</c:v>
                </c:pt>
                <c:pt idx="559">
                  <c:v>0.99779127421186131</c:v>
                </c:pt>
                <c:pt idx="560">
                  <c:v>0.99778737148140828</c:v>
                </c:pt>
                <c:pt idx="561">
                  <c:v>0.99778346892267078</c:v>
                </c:pt>
                <c:pt idx="562">
                  <c:v>0.99777956653564104</c:v>
                </c:pt>
                <c:pt idx="563">
                  <c:v>0.99777566432031184</c:v>
                </c:pt>
                <c:pt idx="564">
                  <c:v>0.9977717622766753</c:v>
                </c:pt>
                <c:pt idx="565">
                  <c:v>0.99776786040472421</c:v>
                </c:pt>
                <c:pt idx="566">
                  <c:v>0.99776395870445067</c:v>
                </c:pt>
                <c:pt idx="567">
                  <c:v>0.99776005717584737</c:v>
                </c:pt>
                <c:pt idx="568">
                  <c:v>0.99775615581890653</c:v>
                </c:pt>
                <c:pt idx="569">
                  <c:v>0.99775225463362094</c:v>
                </c:pt>
                <c:pt idx="570">
                  <c:v>0.99774835361998271</c:v>
                </c:pt>
                <c:pt idx="571">
                  <c:v>0.99774445277798418</c:v>
                </c:pt>
                <c:pt idx="572">
                  <c:v>0.99774055210761836</c:v>
                </c:pt>
                <c:pt idx="573">
                  <c:v>0.99773665160887726</c:v>
                </c:pt>
                <c:pt idx="574">
                  <c:v>0.99773275128175332</c:v>
                </c:pt>
                <c:pt idx="575">
                  <c:v>0.99772885112623921</c:v>
                </c:pt>
                <c:pt idx="576">
                  <c:v>0.99772495114232718</c:v>
                </c:pt>
                <c:pt idx="577">
                  <c:v>0.99772105133000966</c:v>
                </c:pt>
                <c:pt idx="578">
                  <c:v>0.99771715168927932</c:v>
                </c:pt>
                <c:pt idx="579">
                  <c:v>0.99771325222012852</c:v>
                </c:pt>
                <c:pt idx="580">
                  <c:v>0.99770935292254959</c:v>
                </c:pt>
                <c:pt idx="581">
                  <c:v>0.99770545379653508</c:v>
                </c:pt>
                <c:pt idx="582">
                  <c:v>0.99770155484207756</c:v>
                </c:pt>
                <c:pt idx="583">
                  <c:v>0.99769765605916905</c:v>
                </c:pt>
                <c:pt idx="584">
                  <c:v>0.99769375744780242</c:v>
                </c:pt>
                <c:pt idx="585">
                  <c:v>0.99768985900797014</c:v>
                </c:pt>
                <c:pt idx="586">
                  <c:v>0.99768596073966442</c:v>
                </c:pt>
                <c:pt idx="587">
                  <c:v>0.99768206264287784</c:v>
                </c:pt>
                <c:pt idx="588">
                  <c:v>0.99767816471760273</c:v>
                </c:pt>
                <c:pt idx="589">
                  <c:v>0.99767426696383177</c:v>
                </c:pt>
                <c:pt idx="590">
                  <c:v>0.99767036938155707</c:v>
                </c:pt>
                <c:pt idx="591">
                  <c:v>0.99766647197077141</c:v>
                </c:pt>
                <c:pt idx="592">
                  <c:v>0.99766257473146702</c:v>
                </c:pt>
                <c:pt idx="593">
                  <c:v>0.99765867766363658</c:v>
                </c:pt>
                <c:pt idx="594">
                  <c:v>0.99765478076727254</c:v>
                </c:pt>
                <c:pt idx="595">
                  <c:v>0.9976508840423669</c:v>
                </c:pt>
                <c:pt idx="596">
                  <c:v>0.99764698748891256</c:v>
                </c:pt>
                <c:pt idx="597">
                  <c:v>0.99764309110690197</c:v>
                </c:pt>
                <c:pt idx="598">
                  <c:v>0.99763919489632735</c:v>
                </c:pt>
                <c:pt idx="599">
                  <c:v>0.9976352988571815</c:v>
                </c:pt>
                <c:pt idx="600">
                  <c:v>0.99763140298945641</c:v>
                </c:pt>
                <c:pt idx="601">
                  <c:v>0.99762750729314487</c:v>
                </c:pt>
                <c:pt idx="602">
                  <c:v>0.99762361176823922</c:v>
                </c:pt>
                <c:pt idx="603">
                  <c:v>0.99761971641473191</c:v>
                </c:pt>
                <c:pt idx="604">
                  <c:v>0.99761582123261561</c:v>
                </c:pt>
                <c:pt idx="605">
                  <c:v>0.99761192622188244</c:v>
                </c:pt>
                <c:pt idx="606">
                  <c:v>0.99760803138252507</c:v>
                </c:pt>
                <c:pt idx="607">
                  <c:v>0.99760413671453585</c:v>
                </c:pt>
                <c:pt idx="608">
                  <c:v>0.99760024221790733</c:v>
                </c:pt>
                <c:pt idx="609">
                  <c:v>0.99759634789263196</c:v>
                </c:pt>
                <c:pt idx="610">
                  <c:v>0.9975924537387022</c:v>
                </c:pt>
                <c:pt idx="611">
                  <c:v>0.99758855975611038</c:v>
                </c:pt>
                <c:pt idx="612">
                  <c:v>0.99758466594484907</c:v>
                </c:pt>
                <c:pt idx="613">
                  <c:v>0.99758077230491071</c:v>
                </c:pt>
                <c:pt idx="614">
                  <c:v>0.99757687883628787</c:v>
                </c:pt>
                <c:pt idx="615">
                  <c:v>0.99757298553897289</c:v>
                </c:pt>
                <c:pt idx="616">
                  <c:v>0.99756909241295821</c:v>
                </c:pt>
                <c:pt idx="617">
                  <c:v>0.99756519945823641</c:v>
                </c:pt>
                <c:pt idx="618">
                  <c:v>0.9975613066747997</c:v>
                </c:pt>
                <c:pt idx="619">
                  <c:v>0.99755741406264098</c:v>
                </c:pt>
                <c:pt idx="620">
                  <c:v>0.99755352162175226</c:v>
                </c:pt>
                <c:pt idx="621">
                  <c:v>0.99754962935212621</c:v>
                </c:pt>
                <c:pt idx="622">
                  <c:v>0.99754573725375517</c:v>
                </c:pt>
                <c:pt idx="623">
                  <c:v>0.99754184532663204</c:v>
                </c:pt>
                <c:pt idx="624">
                  <c:v>0.9975379535707487</c:v>
                </c:pt>
                <c:pt idx="625">
                  <c:v>0.99753406198609795</c:v>
                </c:pt>
                <c:pt idx="626">
                  <c:v>0.99753017057267201</c:v>
                </c:pt>
                <c:pt idx="627">
                  <c:v>0.99752627933046367</c:v>
                </c:pt>
                <c:pt idx="628">
                  <c:v>0.99752238825946515</c:v>
                </c:pt>
                <c:pt idx="629">
                  <c:v>0.99751849735966913</c:v>
                </c:pt>
                <c:pt idx="630">
                  <c:v>0.99751460663106795</c:v>
                </c:pt>
                <c:pt idx="631">
                  <c:v>0.99751071607365394</c:v>
                </c:pt>
                <c:pt idx="632">
                  <c:v>0.99750682568741955</c:v>
                </c:pt>
                <c:pt idx="633">
                  <c:v>0.99750293547235758</c:v>
                </c:pt>
                <c:pt idx="634">
                  <c:v>0.99749904542846035</c:v>
                </c:pt>
                <c:pt idx="635">
                  <c:v>0.9974951555557201</c:v>
                </c:pt>
                <c:pt idx="636">
                  <c:v>0.99749126585412973</c:v>
                </c:pt>
                <c:pt idx="637">
                  <c:v>0.99748737632368134</c:v>
                </c:pt>
                <c:pt idx="638">
                  <c:v>0.99748348696436751</c:v>
                </c:pt>
                <c:pt idx="639">
                  <c:v>0.99747959777618089</c:v>
                </c:pt>
                <c:pt idx="640">
                  <c:v>0.99747570875911351</c:v>
                </c:pt>
                <c:pt idx="641">
                  <c:v>0.99747181991315825</c:v>
                </c:pt>
                <c:pt idx="642">
                  <c:v>0.99746793123830735</c:v>
                </c:pt>
                <c:pt idx="643">
                  <c:v>0.99746404273455336</c:v>
                </c:pt>
                <c:pt idx="644">
                  <c:v>0.99746015440188895</c:v>
                </c:pt>
                <c:pt idx="645">
                  <c:v>0.99745626624030626</c:v>
                </c:pt>
                <c:pt idx="646">
                  <c:v>0.99745237824979793</c:v>
                </c:pt>
                <c:pt idx="647">
                  <c:v>0.99744849043035633</c:v>
                </c:pt>
                <c:pt idx="648">
                  <c:v>0.997444602781974</c:v>
                </c:pt>
                <c:pt idx="649">
                  <c:v>0.99744071530464351</c:v>
                </c:pt>
                <c:pt idx="650">
                  <c:v>0.9974368279983572</c:v>
                </c:pt>
                <c:pt idx="651">
                  <c:v>0.99743294086310741</c:v>
                </c:pt>
                <c:pt idx="652">
                  <c:v>0.99742905389888714</c:v>
                </c:pt>
                <c:pt idx="653">
                  <c:v>0.99742516710568818</c:v>
                </c:pt>
                <c:pt idx="654">
                  <c:v>0.99742128048350354</c:v>
                </c:pt>
                <c:pt idx="655">
                  <c:v>0.99741739403232532</c:v>
                </c:pt>
                <c:pt idx="656">
                  <c:v>0.99741350775214632</c:v>
                </c:pt>
                <c:pt idx="657">
                  <c:v>0.99740962164295865</c:v>
                </c:pt>
                <c:pt idx="658">
                  <c:v>0.99740573570475521</c:v>
                </c:pt>
                <c:pt idx="659">
                  <c:v>0.99740184993752812</c:v>
                </c:pt>
                <c:pt idx="660">
                  <c:v>0.99739796434126982</c:v>
                </c:pt>
                <c:pt idx="661">
                  <c:v>0.99739407891597331</c:v>
                </c:pt>
                <c:pt idx="662">
                  <c:v>0.99739019366163051</c:v>
                </c:pt>
                <c:pt idx="663">
                  <c:v>0.99738630857823407</c:v>
                </c:pt>
                <c:pt idx="664">
                  <c:v>0.99738242366577656</c:v>
                </c:pt>
                <c:pt idx="665">
                  <c:v>0.99737853892425032</c:v>
                </c:pt>
                <c:pt idx="666">
                  <c:v>0.99737465435364814</c:v>
                </c:pt>
                <c:pt idx="667">
                  <c:v>0.99737076995396201</c:v>
                </c:pt>
                <c:pt idx="668">
                  <c:v>0.99736688572518473</c:v>
                </c:pt>
                <c:pt idx="669">
                  <c:v>0.99736300166730874</c:v>
                </c:pt>
                <c:pt idx="670">
                  <c:v>0.99735911778032627</c:v>
                </c:pt>
                <c:pt idx="671">
                  <c:v>0.99735523406423021</c:v>
                </c:pt>
                <c:pt idx="672">
                  <c:v>0.99735135051901269</c:v>
                </c:pt>
                <c:pt idx="673">
                  <c:v>0.9973474671446666</c:v>
                </c:pt>
                <c:pt idx="674">
                  <c:v>0.99734358394118405</c:v>
                </c:pt>
                <c:pt idx="675">
                  <c:v>0.9973397009085575</c:v>
                </c:pt>
                <c:pt idx="676">
                  <c:v>0.99733581804677962</c:v>
                </c:pt>
                <c:pt idx="677">
                  <c:v>0.99733193535584286</c:v>
                </c:pt>
                <c:pt idx="678">
                  <c:v>0.99732805283573978</c:v>
                </c:pt>
                <c:pt idx="679">
                  <c:v>0.9973241704864626</c:v>
                </c:pt>
                <c:pt idx="680">
                  <c:v>0.99732028830800412</c:v>
                </c:pt>
                <c:pt idx="681">
                  <c:v>0.99731640630035656</c:v>
                </c:pt>
                <c:pt idx="682">
                  <c:v>0.99731252446351248</c:v>
                </c:pt>
                <c:pt idx="683">
                  <c:v>0.99730864279746434</c:v>
                </c:pt>
                <c:pt idx="684">
                  <c:v>0.99730476130220491</c:v>
                </c:pt>
                <c:pt idx="685">
                  <c:v>0.99730087997772621</c:v>
                </c:pt>
                <c:pt idx="686">
                  <c:v>0.99729699882402112</c:v>
                </c:pt>
                <c:pt idx="687">
                  <c:v>0.99729311784108177</c:v>
                </c:pt>
                <c:pt idx="688">
                  <c:v>0.99728923702890093</c:v>
                </c:pt>
                <c:pt idx="689">
                  <c:v>0.99728535638747084</c:v>
                </c:pt>
                <c:pt idx="690">
                  <c:v>0.9972814759167844</c:v>
                </c:pt>
                <c:pt idx="691">
                  <c:v>0.9972775956168336</c:v>
                </c:pt>
                <c:pt idx="692">
                  <c:v>0.99727371548761135</c:v>
                </c:pt>
                <c:pt idx="693">
                  <c:v>0.99726983552910986</c:v>
                </c:pt>
                <c:pt idx="694">
                  <c:v>0.99726595574132149</c:v>
                </c:pt>
                <c:pt idx="695">
                  <c:v>0.99726207612423912</c:v>
                </c:pt>
                <c:pt idx="696">
                  <c:v>0.99725819667785509</c:v>
                </c:pt>
                <c:pt idx="697">
                  <c:v>0.99725431740216186</c:v>
                </c:pt>
                <c:pt idx="698">
                  <c:v>0.99725043829715176</c:v>
                </c:pt>
                <c:pt idx="699">
                  <c:v>0.99724655936281759</c:v>
                </c:pt>
                <c:pt idx="700">
                  <c:v>0.99724268059915155</c:v>
                </c:pt>
                <c:pt idx="701">
                  <c:v>0.99723880200614645</c:v>
                </c:pt>
                <c:pt idx="702">
                  <c:v>0.99723492358379429</c:v>
                </c:pt>
                <c:pt idx="703">
                  <c:v>0.99723104533208806</c:v>
                </c:pt>
                <c:pt idx="704">
                  <c:v>0.99722716725102001</c:v>
                </c:pt>
                <c:pt idx="705">
                  <c:v>0.99722328934058257</c:v>
                </c:pt>
                <c:pt idx="706">
                  <c:v>0.99721941160076844</c:v>
                </c:pt>
                <c:pt idx="707">
                  <c:v>0.99721553403156993</c:v>
                </c:pt>
                <c:pt idx="708">
                  <c:v>0.99721165663297962</c:v>
                </c:pt>
                <c:pt idx="709">
                  <c:v>0.99720777940498995</c:v>
                </c:pt>
                <c:pt idx="710">
                  <c:v>0.99720390234759348</c:v>
                </c:pt>
                <c:pt idx="711">
                  <c:v>0.99720002546078268</c:v>
                </c:pt>
                <c:pt idx="712">
                  <c:v>0.99719614874454998</c:v>
                </c:pt>
                <c:pt idx="713">
                  <c:v>0.99719227219888795</c:v>
                </c:pt>
                <c:pt idx="714">
                  <c:v>0.99718839582378893</c:v>
                </c:pt>
                <c:pt idx="715">
                  <c:v>0.99718451961924581</c:v>
                </c:pt>
                <c:pt idx="716">
                  <c:v>0.9971806435852506</c:v>
                </c:pt>
                <c:pt idx="717">
                  <c:v>0.99717676772179598</c:v>
                </c:pt>
                <c:pt idx="718">
                  <c:v>0.9971728920288746</c:v>
                </c:pt>
                <c:pt idx="719">
                  <c:v>0.99716901650647882</c:v>
                </c:pt>
                <c:pt idx="720">
                  <c:v>0.99716514115460109</c:v>
                </c:pt>
                <c:pt idx="721">
                  <c:v>0.99716126597323396</c:v>
                </c:pt>
                <c:pt idx="722">
                  <c:v>0.99715739096236988</c:v>
                </c:pt>
                <c:pt idx="723">
                  <c:v>0.99715351612200154</c:v>
                </c:pt>
                <c:pt idx="724">
                  <c:v>0.99714964145212104</c:v>
                </c:pt>
                <c:pt idx="725">
                  <c:v>0.99714576695272139</c:v>
                </c:pt>
                <c:pt idx="726">
                  <c:v>0.9971418926237946</c:v>
                </c:pt>
                <c:pt idx="727">
                  <c:v>0.99713801846533356</c:v>
                </c:pt>
                <c:pt idx="728">
                  <c:v>0.99713414447733051</c:v>
                </c:pt>
                <c:pt idx="729">
                  <c:v>0.997130270659778</c:v>
                </c:pt>
                <c:pt idx="730">
                  <c:v>0.9971263970126687</c:v>
                </c:pt>
                <c:pt idx="731">
                  <c:v>0.99712252353599484</c:v>
                </c:pt>
                <c:pt idx="732">
                  <c:v>0.9971186502297491</c:v>
                </c:pt>
                <c:pt idx="733">
                  <c:v>0.99711477709392382</c:v>
                </c:pt>
                <c:pt idx="734">
                  <c:v>0.99711090412851189</c:v>
                </c:pt>
                <c:pt idx="735">
                  <c:v>0.99710703133350531</c:v>
                </c:pt>
                <c:pt idx="736">
                  <c:v>0.99710315870889676</c:v>
                </c:pt>
                <c:pt idx="737">
                  <c:v>0.99709928625467892</c:v>
                </c:pt>
                <c:pt idx="738">
                  <c:v>0.99709541397084411</c:v>
                </c:pt>
                <c:pt idx="739">
                  <c:v>0.99709154185738502</c:v>
                </c:pt>
                <c:pt idx="740">
                  <c:v>0.99708766991429387</c:v>
                </c:pt>
                <c:pt idx="741">
                  <c:v>0.99708379814156323</c:v>
                </c:pt>
                <c:pt idx="742">
                  <c:v>0.99707992653918587</c:v>
                </c:pt>
                <c:pt idx="743">
                  <c:v>0.99707605510715402</c:v>
                </c:pt>
                <c:pt idx="744">
                  <c:v>0.99707218384546015</c:v>
                </c:pt>
                <c:pt idx="745">
                  <c:v>0.99706831275409691</c:v>
                </c:pt>
                <c:pt idx="746">
                  <c:v>0.99706444183305698</c:v>
                </c:pt>
                <c:pt idx="747">
                  <c:v>0.99706057108233248</c:v>
                </c:pt>
                <c:pt idx="748">
                  <c:v>0.99705670050191597</c:v>
                </c:pt>
                <c:pt idx="749">
                  <c:v>0.99705283009180035</c:v>
                </c:pt>
                <c:pt idx="750">
                  <c:v>0.99704895985197761</c:v>
                </c:pt>
                <c:pt idx="751">
                  <c:v>0.99704508978244066</c:v>
                </c:pt>
                <c:pt idx="752">
                  <c:v>0.99704121988318184</c:v>
                </c:pt>
                <c:pt idx="753">
                  <c:v>0.99703735015419348</c:v>
                </c:pt>
                <c:pt idx="754">
                  <c:v>0.99703348059546848</c:v>
                </c:pt>
                <c:pt idx="755">
                  <c:v>0.99702961120699907</c:v>
                </c:pt>
                <c:pt idx="756">
                  <c:v>0.99702574198877769</c:v>
                </c:pt>
                <c:pt idx="757">
                  <c:v>0.99702187294079703</c:v>
                </c:pt>
                <c:pt idx="758">
                  <c:v>0.99701800406304975</c:v>
                </c:pt>
                <c:pt idx="759">
                  <c:v>0.99701413535552785</c:v>
                </c:pt>
                <c:pt idx="760">
                  <c:v>0.99701026681822436</c:v>
                </c:pt>
                <c:pt idx="761">
                  <c:v>0.99700639845113148</c:v>
                </c:pt>
                <c:pt idx="762">
                  <c:v>0.99700253025424168</c:v>
                </c:pt>
                <c:pt idx="763">
                  <c:v>0.99699866222754785</c:v>
                </c:pt>
                <c:pt idx="764">
                  <c:v>0.99699479437104221</c:v>
                </c:pt>
                <c:pt idx="765">
                  <c:v>0.99699092668471712</c:v>
                </c:pt>
                <c:pt idx="766">
                  <c:v>0.99698705916856545</c:v>
                </c:pt>
                <c:pt idx="767">
                  <c:v>0.99698319182257944</c:v>
                </c:pt>
                <c:pt idx="768">
                  <c:v>0.99697932464675176</c:v>
                </c:pt>
                <c:pt idx="769">
                  <c:v>0.99697545764107487</c:v>
                </c:pt>
                <c:pt idx="770">
                  <c:v>0.99697159080554143</c:v>
                </c:pt>
                <c:pt idx="771">
                  <c:v>0.99696772414014356</c:v>
                </c:pt>
                <c:pt idx="772">
                  <c:v>0.99696385764487405</c:v>
                </c:pt>
                <c:pt idx="773">
                  <c:v>0.99695999131972546</c:v>
                </c:pt>
                <c:pt idx="774">
                  <c:v>0.99695612516469012</c:v>
                </c:pt>
                <c:pt idx="775">
                  <c:v>0.99695225917976071</c:v>
                </c:pt>
                <c:pt idx="776">
                  <c:v>0.99694839336492969</c:v>
                </c:pt>
                <c:pt idx="777">
                  <c:v>0.99694452772018938</c:v>
                </c:pt>
                <c:pt idx="778">
                  <c:v>0.99694066224553279</c:v>
                </c:pt>
                <c:pt idx="779">
                  <c:v>0.99693679694095194</c:v>
                </c:pt>
                <c:pt idx="780">
                  <c:v>0.99693293180643938</c:v>
                </c:pt>
                <c:pt idx="781">
                  <c:v>0.99692906684198801</c:v>
                </c:pt>
                <c:pt idx="782">
                  <c:v>0.99692520204759005</c:v>
                </c:pt>
                <c:pt idx="783">
                  <c:v>0.99692133742323807</c:v>
                </c:pt>
                <c:pt idx="784">
                  <c:v>0.99691747296892463</c:v>
                </c:pt>
                <c:pt idx="785">
                  <c:v>0.99691360868464196</c:v>
                </c:pt>
                <c:pt idx="786">
                  <c:v>0.99690974457038317</c:v>
                </c:pt>
                <c:pt idx="787">
                  <c:v>0.99690588062614027</c:v>
                </c:pt>
                <c:pt idx="788">
                  <c:v>0.99690201685190583</c:v>
                </c:pt>
                <c:pt idx="789">
                  <c:v>0.99689815324767261</c:v>
                </c:pt>
                <c:pt idx="790">
                  <c:v>0.99689428981343298</c:v>
                </c:pt>
                <c:pt idx="791">
                  <c:v>0.99689042654917936</c:v>
                </c:pt>
                <c:pt idx="792">
                  <c:v>0.99688656345490456</c:v>
                </c:pt>
                <c:pt idx="793">
                  <c:v>0.99688270053060091</c:v>
                </c:pt>
                <c:pt idx="794">
                  <c:v>0.99687883777626085</c:v>
                </c:pt>
                <c:pt idx="795">
                  <c:v>0.99687497519187707</c:v>
                </c:pt>
                <c:pt idx="796">
                  <c:v>0.99687111277744189</c:v>
                </c:pt>
                <c:pt idx="797">
                  <c:v>0.99686725053294811</c:v>
                </c:pt>
                <c:pt idx="798">
                  <c:v>0.99686338845838796</c:v>
                </c:pt>
                <c:pt idx="799">
                  <c:v>0.9968595265537542</c:v>
                </c:pt>
                <c:pt idx="800">
                  <c:v>0.9968556648190392</c:v>
                </c:pt>
                <c:pt idx="801">
                  <c:v>0.9968518032542355</c:v>
                </c:pt>
                <c:pt idx="802">
                  <c:v>0.99684794185933567</c:v>
                </c:pt>
                <c:pt idx="803">
                  <c:v>0.99684408063433216</c:v>
                </c:pt>
                <c:pt idx="804">
                  <c:v>0.99684021957921776</c:v>
                </c:pt>
                <c:pt idx="805">
                  <c:v>0.99683635869398457</c:v>
                </c:pt>
                <c:pt idx="806">
                  <c:v>0.9968324979786255</c:v>
                </c:pt>
                <c:pt idx="807">
                  <c:v>0.99682863743313288</c:v>
                </c:pt>
                <c:pt idx="808">
                  <c:v>0.99682477705749917</c:v>
                </c:pt>
                <c:pt idx="809">
                  <c:v>0.99682091685171692</c:v>
                </c:pt>
                <c:pt idx="810">
                  <c:v>0.99681705681577881</c:v>
                </c:pt>
                <c:pt idx="811">
                  <c:v>0.99681319694967729</c:v>
                </c:pt>
                <c:pt idx="812">
                  <c:v>0.9968093372534047</c:v>
                </c:pt>
                <c:pt idx="813">
                  <c:v>0.99680547772695405</c:v>
                </c:pt>
                <c:pt idx="814">
                  <c:v>0.99680161837031733</c:v>
                </c:pt>
                <c:pt idx="815">
                  <c:v>0.99679775918348734</c:v>
                </c:pt>
                <c:pt idx="816">
                  <c:v>0.99679390016645653</c:v>
                </c:pt>
                <c:pt idx="817">
                  <c:v>0.99679004131921733</c:v>
                </c:pt>
                <c:pt idx="818">
                  <c:v>0.99678618264176255</c:v>
                </c:pt>
                <c:pt idx="819">
                  <c:v>0.99678232413408463</c:v>
                </c:pt>
                <c:pt idx="820">
                  <c:v>0.99677846579617602</c:v>
                </c:pt>
                <c:pt idx="821">
                  <c:v>0.99677460762802916</c:v>
                </c:pt>
                <c:pt idx="822">
                  <c:v>0.99677074962963652</c:v>
                </c:pt>
                <c:pt idx="823">
                  <c:v>0.99676689180099087</c:v>
                </c:pt>
                <c:pt idx="824">
                  <c:v>0.99676303414208489</c:v>
                </c:pt>
                <c:pt idx="825">
                  <c:v>0.99675917665291069</c:v>
                </c:pt>
                <c:pt idx="826">
                  <c:v>0.99675531933346107</c:v>
                </c:pt>
                <c:pt idx="827">
                  <c:v>0.99675146218372834</c:v>
                </c:pt>
                <c:pt idx="828">
                  <c:v>0.99674760520370509</c:v>
                </c:pt>
                <c:pt idx="829">
                  <c:v>0.9967437483933842</c:v>
                </c:pt>
                <c:pt idx="830">
                  <c:v>0.99673989175275768</c:v>
                </c:pt>
                <c:pt idx="831">
                  <c:v>0.99673603528181842</c:v>
                </c:pt>
                <c:pt idx="832">
                  <c:v>0.99673217898055877</c:v>
                </c:pt>
                <c:pt idx="833">
                  <c:v>0.99672832284897162</c:v>
                </c:pt>
                <c:pt idx="834">
                  <c:v>0.99672446688704897</c:v>
                </c:pt>
                <c:pt idx="835">
                  <c:v>0.9967206110947836</c:v>
                </c:pt>
                <c:pt idx="836">
                  <c:v>0.99671675547216798</c:v>
                </c:pt>
                <c:pt idx="837">
                  <c:v>0.99671290001919499</c:v>
                </c:pt>
                <c:pt idx="838">
                  <c:v>0.99670904473585664</c:v>
                </c:pt>
                <c:pt idx="839">
                  <c:v>0.99670518962214572</c:v>
                </c:pt>
                <c:pt idx="840">
                  <c:v>0.99670133467805477</c:v>
                </c:pt>
                <c:pt idx="841">
                  <c:v>0.99669747990357649</c:v>
                </c:pt>
                <c:pt idx="842">
                  <c:v>0.99669362529870309</c:v>
                </c:pt>
                <c:pt idx="843">
                  <c:v>0.99668977086342714</c:v>
                </c:pt>
                <c:pt idx="844">
                  <c:v>0.99668591659774142</c:v>
                </c:pt>
                <c:pt idx="845">
                  <c:v>0.99668206250163838</c:v>
                </c:pt>
                <c:pt idx="846">
                  <c:v>0.99667820857511047</c:v>
                </c:pt>
                <c:pt idx="847">
                  <c:v>0.99667435481815014</c:v>
                </c:pt>
                <c:pt idx="848">
                  <c:v>0.99667050123075018</c:v>
                </c:pt>
                <c:pt idx="849">
                  <c:v>0.99666664781290315</c:v>
                </c:pt>
                <c:pt idx="850">
                  <c:v>0.99666279456460127</c:v>
                </c:pt>
                <c:pt idx="851">
                  <c:v>0.99665894148583722</c:v>
                </c:pt>
                <c:pt idx="852">
                  <c:v>0.99665508857660357</c:v>
                </c:pt>
                <c:pt idx="853">
                  <c:v>0.99665123583689275</c:v>
                </c:pt>
                <c:pt idx="854">
                  <c:v>0.99664738326669755</c:v>
                </c:pt>
                <c:pt idx="855">
                  <c:v>0.99664353086601043</c:v>
                </c:pt>
                <c:pt idx="856">
                  <c:v>0.99663967863482394</c:v>
                </c:pt>
                <c:pt idx="857">
                  <c:v>0.99663582657313032</c:v>
                </c:pt>
                <c:pt idx="858">
                  <c:v>0.99663197468092235</c:v>
                </c:pt>
                <c:pt idx="859">
                  <c:v>0.99662812295819281</c:v>
                </c:pt>
                <c:pt idx="860">
                  <c:v>0.99662427140493381</c:v>
                </c:pt>
                <c:pt idx="861">
                  <c:v>0.99662042002113815</c:v>
                </c:pt>
                <c:pt idx="862">
                  <c:v>0.99661656880679816</c:v>
                </c:pt>
                <c:pt idx="863">
                  <c:v>0.99661271776190663</c:v>
                </c:pt>
                <c:pt idx="864">
                  <c:v>0.99660886688645589</c:v>
                </c:pt>
                <c:pt idx="865">
                  <c:v>0.99660501618043873</c:v>
                </c:pt>
                <c:pt idx="866">
                  <c:v>0.99660116564384749</c:v>
                </c:pt>
                <c:pt idx="867">
                  <c:v>0.99659731527667483</c:v>
                </c:pt>
                <c:pt idx="868">
                  <c:v>0.99659346507891311</c:v>
                </c:pt>
                <c:pt idx="869">
                  <c:v>0.99658961505055499</c:v>
                </c:pt>
                <c:pt idx="870">
                  <c:v>0.99658576519159325</c:v>
                </c:pt>
                <c:pt idx="871">
                  <c:v>0.99658191550201991</c:v>
                </c:pt>
                <c:pt idx="872">
                  <c:v>0.99657806598182797</c:v>
                </c:pt>
                <c:pt idx="873">
                  <c:v>0.99657421663100998</c:v>
                </c:pt>
                <c:pt idx="874">
                  <c:v>0.99657036744955807</c:v>
                </c:pt>
                <c:pt idx="875">
                  <c:v>0.99656651843746513</c:v>
                </c:pt>
                <c:pt idx="876">
                  <c:v>0.99656266959472362</c:v>
                </c:pt>
                <c:pt idx="877">
                  <c:v>0.99655882092132619</c:v>
                </c:pt>
                <c:pt idx="878">
                  <c:v>0.99655497241726521</c:v>
                </c:pt>
                <c:pt idx="879">
                  <c:v>0.99655112408253332</c:v>
                </c:pt>
                <c:pt idx="880">
                  <c:v>0.99654727591712311</c:v>
                </c:pt>
                <c:pt idx="881">
                  <c:v>0.9965434279210269</c:v>
                </c:pt>
                <c:pt idx="882">
                  <c:v>0.99653958009423749</c:v>
                </c:pt>
                <c:pt idx="883">
                  <c:v>0.99653573243674742</c:v>
                </c:pt>
                <c:pt idx="884">
                  <c:v>0.99653188494854916</c:v>
                </c:pt>
                <c:pt idx="885">
                  <c:v>0.99652803762963527</c:v>
                </c:pt>
                <c:pt idx="886">
                  <c:v>0.99652419047999807</c:v>
                </c:pt>
                <c:pt idx="887">
                  <c:v>0.9965203434996307</c:v>
                </c:pt>
                <c:pt idx="888">
                  <c:v>0.99651649668852516</c:v>
                </c:pt>
                <c:pt idx="889">
                  <c:v>0.99651265004667422</c:v>
                </c:pt>
                <c:pt idx="890">
                  <c:v>0.99650880357407046</c:v>
                </c:pt>
                <c:pt idx="891">
                  <c:v>0.99650495727070632</c:v>
                </c:pt>
                <c:pt idx="892">
                  <c:v>0.99650111113657425</c:v>
                </c:pt>
                <c:pt idx="893">
                  <c:v>0.99649726517166715</c:v>
                </c:pt>
                <c:pt idx="894">
                  <c:v>0.99649341937597724</c:v>
                </c:pt>
                <c:pt idx="895">
                  <c:v>0.99648957374949731</c:v>
                </c:pt>
                <c:pt idx="896">
                  <c:v>0.99648572829221993</c:v>
                </c:pt>
                <c:pt idx="897">
                  <c:v>0.99648188300413754</c:v>
                </c:pt>
                <c:pt idx="898">
                  <c:v>0.99647803788524247</c:v>
                </c:pt>
                <c:pt idx="899">
                  <c:v>0.99647419293552753</c:v>
                </c:pt>
                <c:pt idx="900">
                  <c:v>0.99647034815498536</c:v>
                </c:pt>
                <c:pt idx="901">
                  <c:v>0.99646650354360844</c:v>
                </c:pt>
                <c:pt idx="902">
                  <c:v>0.9964626591013892</c:v>
                </c:pt>
                <c:pt idx="903">
                  <c:v>0.99645881482832033</c:v>
                </c:pt>
                <c:pt idx="904">
                  <c:v>0.99645497072439426</c:v>
                </c:pt>
                <c:pt idx="905">
                  <c:v>0.99645112678960379</c:v>
                </c:pt>
                <c:pt idx="906">
                  <c:v>0.99644728302394125</c:v>
                </c:pt>
                <c:pt idx="907">
                  <c:v>0.9964434394273991</c:v>
                </c:pt>
                <c:pt idx="908">
                  <c:v>0.99643959599997012</c:v>
                </c:pt>
                <c:pt idx="909">
                  <c:v>0.99643575274164686</c:v>
                </c:pt>
                <c:pt idx="910">
                  <c:v>0.99643190965242179</c:v>
                </c:pt>
                <c:pt idx="911">
                  <c:v>0.99642806673228757</c:v>
                </c:pt>
                <c:pt idx="912">
                  <c:v>0.99642422398123676</c:v>
                </c:pt>
                <c:pt idx="913">
                  <c:v>0.99642038139926148</c:v>
                </c:pt>
                <c:pt idx="914">
                  <c:v>0.99641653898635507</c:v>
                </c:pt>
                <c:pt idx="915">
                  <c:v>0.99641269674250943</c:v>
                </c:pt>
                <c:pt idx="916">
                  <c:v>0.99640885466771745</c:v>
                </c:pt>
                <c:pt idx="917">
                  <c:v>0.99640501276197158</c:v>
                </c:pt>
                <c:pt idx="918">
                  <c:v>0.99640117102526438</c:v>
                </c:pt>
                <c:pt idx="919">
                  <c:v>0.99639732945758841</c:v>
                </c:pt>
                <c:pt idx="920">
                  <c:v>0.99639348805893646</c:v>
                </c:pt>
                <c:pt idx="921">
                  <c:v>0.99638964682930076</c:v>
                </c:pt>
                <c:pt idx="922">
                  <c:v>0.99638580576867386</c:v>
                </c:pt>
                <c:pt idx="923">
                  <c:v>0.99638196487704866</c:v>
                </c:pt>
                <c:pt idx="924">
                  <c:v>0.99637812415441751</c:v>
                </c:pt>
                <c:pt idx="925">
                  <c:v>0.99637428360077285</c:v>
                </c:pt>
                <c:pt idx="926">
                  <c:v>0.99637044321610735</c:v>
                </c:pt>
                <c:pt idx="927">
                  <c:v>0.9963666030004138</c:v>
                </c:pt>
                <c:pt idx="928">
                  <c:v>0.99636276295368464</c:v>
                </c:pt>
                <c:pt idx="929">
                  <c:v>0.99635892307591201</c:v>
                </c:pt>
                <c:pt idx="930">
                  <c:v>0.99635508336708922</c:v>
                </c:pt>
                <c:pt idx="931">
                  <c:v>0.99635124382720819</c:v>
                </c:pt>
                <c:pt idx="932">
                  <c:v>0.9963474044562618</c:v>
                </c:pt>
                <c:pt idx="933">
                  <c:v>0.99634356525424261</c:v>
                </c:pt>
                <c:pt idx="934">
                  <c:v>0.99633972622114308</c:v>
                </c:pt>
                <c:pt idx="935">
                  <c:v>0.99633588735695577</c:v>
                </c:pt>
                <c:pt idx="936">
                  <c:v>0.99633204866167346</c:v>
                </c:pt>
                <c:pt idx="937">
                  <c:v>0.99632821013528827</c:v>
                </c:pt>
                <c:pt idx="938">
                  <c:v>0.99632437177779343</c:v>
                </c:pt>
                <c:pt idx="939">
                  <c:v>0.99632053358918093</c:v>
                </c:pt>
                <c:pt idx="940">
                  <c:v>0.99631669556944347</c:v>
                </c:pt>
                <c:pt idx="941">
                  <c:v>0.99631285771857381</c:v>
                </c:pt>
                <c:pt idx="942">
                  <c:v>0.99630902003656452</c:v>
                </c:pt>
                <c:pt idx="943">
                  <c:v>0.99630518252340772</c:v>
                </c:pt>
                <c:pt idx="944">
                  <c:v>0.99630134517909641</c:v>
                </c:pt>
                <c:pt idx="945">
                  <c:v>0.99629750800362327</c:v>
                </c:pt>
                <c:pt idx="946">
                  <c:v>0.99629367099698052</c:v>
                </c:pt>
                <c:pt idx="947">
                  <c:v>0.99628983415916084</c:v>
                </c:pt>
                <c:pt idx="948">
                  <c:v>0.99628599749015689</c:v>
                </c:pt>
                <c:pt idx="949">
                  <c:v>0.99628216098996103</c:v>
                </c:pt>
                <c:pt idx="950">
                  <c:v>0.99627832465856614</c:v>
                </c:pt>
                <c:pt idx="951">
                  <c:v>0.99627448849596456</c:v>
                </c:pt>
                <c:pt idx="952">
                  <c:v>0.99627065250214897</c:v>
                </c:pt>
                <c:pt idx="953">
                  <c:v>0.99626681667711203</c:v>
                </c:pt>
                <c:pt idx="954">
                  <c:v>0.99626298102084587</c:v>
                </c:pt>
                <c:pt idx="955">
                  <c:v>0.99625914553334349</c:v>
                </c:pt>
                <c:pt idx="956">
                  <c:v>0.99625531021459757</c:v>
                </c:pt>
                <c:pt idx="957">
                  <c:v>0.99625147506460021</c:v>
                </c:pt>
                <c:pt idx="958">
                  <c:v>0.99624764008334443</c:v>
                </c:pt>
                <c:pt idx="959">
                  <c:v>0.99624380527082246</c:v>
                </c:pt>
                <c:pt idx="960">
                  <c:v>0.99623997062702707</c:v>
                </c:pt>
                <c:pt idx="961">
                  <c:v>0.99623613615195084</c:v>
                </c:pt>
                <c:pt idx="962">
                  <c:v>0.9962323018455862</c:v>
                </c:pt>
                <c:pt idx="963">
                  <c:v>0.99622846770792584</c:v>
                </c:pt>
                <c:pt idx="964">
                  <c:v>0.99622463373896242</c:v>
                </c:pt>
                <c:pt idx="965">
                  <c:v>0.99622079993868828</c:v>
                </c:pt>
                <c:pt idx="966">
                  <c:v>0.99621696630709611</c:v>
                </c:pt>
                <c:pt idx="967">
                  <c:v>0.99621313284417867</c:v>
                </c:pt>
                <c:pt idx="968">
                  <c:v>0.99620929954992821</c:v>
                </c:pt>
                <c:pt idx="969">
                  <c:v>0.9962054664243376</c:v>
                </c:pt>
                <c:pt idx="970">
                  <c:v>0.99620163346739932</c:v>
                </c:pt>
                <c:pt idx="971">
                  <c:v>0.99619780067910579</c:v>
                </c:pt>
                <c:pt idx="972">
                  <c:v>0.99619396805944982</c:v>
                </c:pt>
                <c:pt idx="973">
                  <c:v>0.99619013560842373</c:v>
                </c:pt>
                <c:pt idx="974">
                  <c:v>0.99618630332602043</c:v>
                </c:pt>
                <c:pt idx="975">
                  <c:v>0.99618247121223213</c:v>
                </c:pt>
                <c:pt idx="976">
                  <c:v>0.99617863926705175</c:v>
                </c:pt>
                <c:pt idx="977">
                  <c:v>0.99617480749047171</c:v>
                </c:pt>
                <c:pt idx="978">
                  <c:v>0.99617097588248449</c:v>
                </c:pt>
                <c:pt idx="979">
                  <c:v>0.99616714444308285</c:v>
                </c:pt>
                <c:pt idx="980">
                  <c:v>0.99616331317225937</c:v>
                </c:pt>
                <c:pt idx="981">
                  <c:v>0.9961594820700066</c:v>
                </c:pt>
                <c:pt idx="982">
                  <c:v>0.99615565113631688</c:v>
                </c:pt>
                <c:pt idx="983">
                  <c:v>0.99615182037118299</c:v>
                </c:pt>
                <c:pt idx="984">
                  <c:v>0.99614798977459773</c:v>
                </c:pt>
                <c:pt idx="985">
                  <c:v>0.99614415934655332</c:v>
                </c:pt>
                <c:pt idx="986">
                  <c:v>0.99614032908704264</c:v>
                </c:pt>
                <c:pt idx="987">
                  <c:v>0.99613649899605805</c:v>
                </c:pt>
                <c:pt idx="988">
                  <c:v>0.9961326690735921</c:v>
                </c:pt>
                <c:pt idx="989">
                  <c:v>0.99612883931963769</c:v>
                </c:pt>
                <c:pt idx="990">
                  <c:v>0.99612500973418705</c:v>
                </c:pt>
                <c:pt idx="991">
                  <c:v>0.99612118031723296</c:v>
                </c:pt>
                <c:pt idx="992">
                  <c:v>0.99611735106876786</c:v>
                </c:pt>
                <c:pt idx="993">
                  <c:v>0.99611352198878444</c:v>
                </c:pt>
                <c:pt idx="994">
                  <c:v>0.99610969307727559</c:v>
                </c:pt>
                <c:pt idx="995">
                  <c:v>0.9961058643342332</c:v>
                </c:pt>
                <c:pt idx="996">
                  <c:v>0.99610203575965039</c:v>
                </c:pt>
                <c:pt idx="997">
                  <c:v>0.99609820735351973</c:v>
                </c:pt>
                <c:pt idx="998">
                  <c:v>0.99609437911583332</c:v>
                </c:pt>
                <c:pt idx="999">
                  <c:v>0.99609055104658439</c:v>
                </c:pt>
                <c:pt idx="1000">
                  <c:v>0.9960867231457653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488480"/>
        <c:axId val="236247584"/>
      </c:scatterChart>
      <c:valAx>
        <c:axId val="24048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6247584"/>
        <c:crosses val="autoZero"/>
        <c:crossBetween val="midCat"/>
      </c:valAx>
      <c:valAx>
        <c:axId val="23624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0488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 Compartment 2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36273377688763"/>
          <c:y val="0.23761154855643044"/>
          <c:w val="0.77947882874081831"/>
          <c:h val="0.54719101778944301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Graphen!$J$2</c:f>
              <c:strCache>
                <c:ptCount val="1"/>
                <c:pt idx="0">
                  <c:v>C - Sys 2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9.0000000000000018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13.000000000000002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18.000000000000004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26.000000000000004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36.000000000000007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51.000000000000007</c:v>
                </c:pt>
                <c:pt idx="51">
                  <c:v>52.000000000000007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59.000000000000007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71.000000000000014</c:v>
                </c:pt>
                <c:pt idx="71">
                  <c:v>72.000000000000014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87.000000000000014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102.00000000000001</c:v>
                </c:pt>
                <c:pt idx="102">
                  <c:v>103.00000000000001</c:v>
                </c:pt>
                <c:pt idx="103">
                  <c:v>104.00000000000001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118.00000000000001</c:v>
                </c:pt>
                <c:pt idx="118">
                  <c:v>119.00000000000001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142.00000000000003</c:v>
                </c:pt>
                <c:pt idx="142">
                  <c:v>143.00000000000003</c:v>
                </c:pt>
                <c:pt idx="143">
                  <c:v>144.00000000000003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173.00000000000003</c:v>
                </c:pt>
                <c:pt idx="173">
                  <c:v>174.00000000000003</c:v>
                </c:pt>
                <c:pt idx="174">
                  <c:v>175.00000000000003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204.00000000000003</c:v>
                </c:pt>
                <c:pt idx="204">
                  <c:v>205.00000000000003</c:v>
                </c:pt>
                <c:pt idx="205">
                  <c:v>206.00000000000003</c:v>
                </c:pt>
                <c:pt idx="206">
                  <c:v>207.00000000000003</c:v>
                </c:pt>
                <c:pt idx="207">
                  <c:v>208.00000000000003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235.00000000000003</c:v>
                </c:pt>
                <c:pt idx="235">
                  <c:v>236.00000000000003</c:v>
                </c:pt>
                <c:pt idx="236">
                  <c:v>237.00000000000003</c:v>
                </c:pt>
                <c:pt idx="237">
                  <c:v>238.00000000000003</c:v>
                </c:pt>
                <c:pt idx="238">
                  <c:v>239.00000000000003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283.00000000000006</c:v>
                </c:pt>
                <c:pt idx="283">
                  <c:v>284.00000000000006</c:v>
                </c:pt>
                <c:pt idx="284">
                  <c:v>285.00000000000006</c:v>
                </c:pt>
                <c:pt idx="285">
                  <c:v>286.00000000000006</c:v>
                </c:pt>
                <c:pt idx="286">
                  <c:v>287.00000000000006</c:v>
                </c:pt>
                <c:pt idx="287">
                  <c:v>288.00000000000006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345.00000000000006</c:v>
                </c:pt>
                <c:pt idx="345">
                  <c:v>346.00000000000006</c:v>
                </c:pt>
                <c:pt idx="346">
                  <c:v>347.00000000000006</c:v>
                </c:pt>
                <c:pt idx="347">
                  <c:v>348.00000000000006</c:v>
                </c:pt>
                <c:pt idx="348">
                  <c:v>349.00000000000006</c:v>
                </c:pt>
                <c:pt idx="349">
                  <c:v>350.00000000000006</c:v>
                </c:pt>
                <c:pt idx="350">
                  <c:v>351.00000000000006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408.00000000000006</c:v>
                </c:pt>
                <c:pt idx="408">
                  <c:v>409.00000000000006</c:v>
                </c:pt>
                <c:pt idx="409">
                  <c:v>410.00000000000006</c:v>
                </c:pt>
                <c:pt idx="410">
                  <c:v>411.00000000000006</c:v>
                </c:pt>
                <c:pt idx="411">
                  <c:v>412.00000000000006</c:v>
                </c:pt>
                <c:pt idx="412">
                  <c:v>413.00000000000006</c:v>
                </c:pt>
                <c:pt idx="413">
                  <c:v>414.00000000000006</c:v>
                </c:pt>
                <c:pt idx="414">
                  <c:v>415.00000000000006</c:v>
                </c:pt>
                <c:pt idx="415">
                  <c:v>416.00000000000006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470.00000000000006</c:v>
                </c:pt>
                <c:pt idx="470">
                  <c:v>471.00000000000006</c:v>
                </c:pt>
                <c:pt idx="471">
                  <c:v>472.00000000000006</c:v>
                </c:pt>
                <c:pt idx="472">
                  <c:v>473.00000000000006</c:v>
                </c:pt>
                <c:pt idx="473">
                  <c:v>474.00000000000006</c:v>
                </c:pt>
                <c:pt idx="474">
                  <c:v>475.00000000000006</c:v>
                </c:pt>
                <c:pt idx="475">
                  <c:v>476.00000000000006</c:v>
                </c:pt>
                <c:pt idx="476">
                  <c:v>477.00000000000006</c:v>
                </c:pt>
                <c:pt idx="477">
                  <c:v>478.00000000000006</c:v>
                </c:pt>
                <c:pt idx="478">
                  <c:v>479.00000000000006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565.00000000000011</c:v>
                </c:pt>
                <c:pt idx="565">
                  <c:v>566.00000000000011</c:v>
                </c:pt>
                <c:pt idx="566">
                  <c:v>567.00000000000011</c:v>
                </c:pt>
                <c:pt idx="567">
                  <c:v>568.00000000000011</c:v>
                </c:pt>
                <c:pt idx="568">
                  <c:v>569.00000000000011</c:v>
                </c:pt>
                <c:pt idx="569">
                  <c:v>570.00000000000011</c:v>
                </c:pt>
                <c:pt idx="570">
                  <c:v>571.00000000000011</c:v>
                </c:pt>
                <c:pt idx="571">
                  <c:v>572.00000000000011</c:v>
                </c:pt>
                <c:pt idx="572">
                  <c:v>573.00000000000011</c:v>
                </c:pt>
                <c:pt idx="573">
                  <c:v>574.00000000000011</c:v>
                </c:pt>
                <c:pt idx="574">
                  <c:v>575.00000000000011</c:v>
                </c:pt>
                <c:pt idx="575">
                  <c:v>576.00000000000011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690.00000000000011</c:v>
                </c:pt>
                <c:pt idx="690">
                  <c:v>691.00000000000011</c:v>
                </c:pt>
                <c:pt idx="691">
                  <c:v>692.00000000000011</c:v>
                </c:pt>
                <c:pt idx="692">
                  <c:v>693.00000000000011</c:v>
                </c:pt>
                <c:pt idx="693">
                  <c:v>694.00000000000011</c:v>
                </c:pt>
                <c:pt idx="694">
                  <c:v>695.00000000000011</c:v>
                </c:pt>
                <c:pt idx="695">
                  <c:v>696.00000000000011</c:v>
                </c:pt>
                <c:pt idx="696">
                  <c:v>697.00000000000011</c:v>
                </c:pt>
                <c:pt idx="697">
                  <c:v>698.00000000000011</c:v>
                </c:pt>
                <c:pt idx="698">
                  <c:v>699.00000000000011</c:v>
                </c:pt>
                <c:pt idx="699">
                  <c:v>700.00000000000011</c:v>
                </c:pt>
                <c:pt idx="700">
                  <c:v>701.00000000000011</c:v>
                </c:pt>
                <c:pt idx="701">
                  <c:v>702.00000000000011</c:v>
                </c:pt>
                <c:pt idx="702">
                  <c:v>703.00000000000011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815.00000000000011</c:v>
                </c:pt>
                <c:pt idx="815">
                  <c:v>816.00000000000011</c:v>
                </c:pt>
                <c:pt idx="816">
                  <c:v>817.00000000000011</c:v>
                </c:pt>
                <c:pt idx="817">
                  <c:v>818.00000000000011</c:v>
                </c:pt>
                <c:pt idx="818">
                  <c:v>819.00000000000011</c:v>
                </c:pt>
                <c:pt idx="819">
                  <c:v>820.00000000000011</c:v>
                </c:pt>
                <c:pt idx="820">
                  <c:v>821.00000000000011</c:v>
                </c:pt>
                <c:pt idx="821">
                  <c:v>822.00000000000011</c:v>
                </c:pt>
                <c:pt idx="822">
                  <c:v>823.00000000000011</c:v>
                </c:pt>
                <c:pt idx="823">
                  <c:v>824.00000000000011</c:v>
                </c:pt>
                <c:pt idx="824">
                  <c:v>825.00000000000011</c:v>
                </c:pt>
                <c:pt idx="825">
                  <c:v>826.00000000000011</c:v>
                </c:pt>
                <c:pt idx="826">
                  <c:v>827.00000000000011</c:v>
                </c:pt>
                <c:pt idx="827">
                  <c:v>828.00000000000011</c:v>
                </c:pt>
                <c:pt idx="828">
                  <c:v>829.00000000000011</c:v>
                </c:pt>
                <c:pt idx="829">
                  <c:v>830.00000000000011</c:v>
                </c:pt>
                <c:pt idx="830">
                  <c:v>831.00000000000011</c:v>
                </c:pt>
                <c:pt idx="831">
                  <c:v>832.00000000000011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940.00000000000011</c:v>
                </c:pt>
                <c:pt idx="940">
                  <c:v>941.00000000000011</c:v>
                </c:pt>
                <c:pt idx="941">
                  <c:v>942.00000000000011</c:v>
                </c:pt>
                <c:pt idx="942">
                  <c:v>943.00000000000011</c:v>
                </c:pt>
                <c:pt idx="943">
                  <c:v>944.00000000000011</c:v>
                </c:pt>
                <c:pt idx="944">
                  <c:v>945.00000000000011</c:v>
                </c:pt>
                <c:pt idx="945">
                  <c:v>946.00000000000011</c:v>
                </c:pt>
                <c:pt idx="946">
                  <c:v>947.00000000000011</c:v>
                </c:pt>
                <c:pt idx="947">
                  <c:v>948.00000000000011</c:v>
                </c:pt>
                <c:pt idx="948">
                  <c:v>949.00000000000011</c:v>
                </c:pt>
                <c:pt idx="949">
                  <c:v>950.00000000000011</c:v>
                </c:pt>
                <c:pt idx="950">
                  <c:v>951.00000000000011</c:v>
                </c:pt>
                <c:pt idx="951">
                  <c:v>952.00000000000011</c:v>
                </c:pt>
                <c:pt idx="952">
                  <c:v>953.00000000000011</c:v>
                </c:pt>
                <c:pt idx="953">
                  <c:v>954.00000000000011</c:v>
                </c:pt>
                <c:pt idx="954">
                  <c:v>955.00000000000011</c:v>
                </c:pt>
                <c:pt idx="955">
                  <c:v>956.00000000000011</c:v>
                </c:pt>
                <c:pt idx="956">
                  <c:v>957.00000000000011</c:v>
                </c:pt>
                <c:pt idx="957">
                  <c:v>958.00000000000011</c:v>
                </c:pt>
                <c:pt idx="958">
                  <c:v>959.00000000000011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Graphen!$J$2:$J$1002</c:f>
              <c:numCache>
                <c:formatCode>General</c:formatCode>
                <c:ptCount val="1001"/>
                <c:pt idx="0">
                  <c:v>0</c:v>
                </c:pt>
                <c:pt idx="1">
                  <c:v>3.9999119812947867E-5</c:v>
                </c:pt>
                <c:pt idx="2">
                  <c:v>7.999647930330459E-5</c:v>
                </c:pt>
                <c:pt idx="3">
                  <c:v>1.19992078548601E-4</c:v>
                </c:pt>
                <c:pt idx="4">
                  <c:v>1.5998591762637432E-4</c:v>
                </c:pt>
                <c:pt idx="5">
                  <c:v>1.9997799661398513E-4</c:v>
                </c:pt>
                <c:pt idx="6">
                  <c:v>2.3996831558886962E-4</c:v>
                </c:pt>
                <c:pt idx="7">
                  <c:v>2.7995687462859024E-4</c:v>
                </c:pt>
                <c:pt idx="8">
                  <c:v>3.19943673810514E-4</c:v>
                </c:pt>
                <c:pt idx="9">
                  <c:v>3.5992871321210843E-4</c:v>
                </c:pt>
                <c:pt idx="10">
                  <c:v>3.9991199291083528E-4</c:v>
                </c:pt>
                <c:pt idx="11">
                  <c:v>4.3989351298416221E-4</c:v>
                </c:pt>
                <c:pt idx="12">
                  <c:v>4.7987327350948765E-4</c:v>
                </c:pt>
                <c:pt idx="13">
                  <c:v>5.1985127456421012E-4</c:v>
                </c:pt>
                <c:pt idx="14">
                  <c:v>5.5982751622586039E-4</c:v>
                </c:pt>
                <c:pt idx="15">
                  <c:v>5.998019985716729E-4</c:v>
                </c:pt>
                <c:pt idx="16">
                  <c:v>6.3977472167938028E-4</c:v>
                </c:pt>
                <c:pt idx="17">
                  <c:v>6.7974568562611019E-4</c:v>
                </c:pt>
                <c:pt idx="18">
                  <c:v>7.1971489048939933E-4</c:v>
                </c:pt>
                <c:pt idx="19">
                  <c:v>7.5968233634670908E-4</c:v>
                </c:pt>
                <c:pt idx="20">
                  <c:v>7.9964802327537525E-4</c:v>
                </c:pt>
                <c:pt idx="21">
                  <c:v>8.396119513528591E-4</c:v>
                </c:pt>
                <c:pt idx="22">
                  <c:v>8.7957412065652757E-4</c:v>
                </c:pt>
                <c:pt idx="23">
                  <c:v>9.1953453126387985E-4</c:v>
                </c:pt>
                <c:pt idx="24">
                  <c:v>9.5949318325211288E-4</c:v>
                </c:pt>
                <c:pt idx="25">
                  <c:v>9.9945007669872553E-4</c:v>
                </c:pt>
                <c:pt idx="26">
                  <c:v>1.0394052116811166E-3</c:v>
                </c:pt>
                <c:pt idx="27">
                  <c:v>1.0793585882766842E-3</c:v>
                </c:pt>
                <c:pt idx="28">
                  <c:v>1.1193102065628273E-3</c:v>
                </c:pt>
                <c:pt idx="29">
                  <c:v>1.1592600666168427E-3</c:v>
                </c:pt>
                <c:pt idx="30">
                  <c:v>1.1992081685161609E-3</c:v>
                </c:pt>
                <c:pt idx="31">
                  <c:v>1.2391545123382178E-3</c:v>
                </c:pt>
                <c:pt idx="32">
                  <c:v>1.2790990981602734E-3</c:v>
                </c:pt>
                <c:pt idx="33">
                  <c:v>1.3190419260597638E-3</c:v>
                </c:pt>
                <c:pt idx="34">
                  <c:v>1.3589829961139488E-3</c:v>
                </c:pt>
                <c:pt idx="35">
                  <c:v>1.3989223084003965E-3</c:v>
                </c:pt>
                <c:pt idx="36">
                  <c:v>1.4388598629962038E-3</c:v>
                </c:pt>
                <c:pt idx="37">
                  <c:v>1.4787956599789695E-3</c:v>
                </c:pt>
                <c:pt idx="38">
                  <c:v>1.5187296994258912E-3</c:v>
                </c:pt>
                <c:pt idx="39">
                  <c:v>1.5586619814142661E-3</c:v>
                </c:pt>
                <c:pt idx="40">
                  <c:v>1.5985925060215938E-3</c:v>
                </c:pt>
                <c:pt idx="41">
                  <c:v>1.6385212733251713E-3</c:v>
                </c:pt>
                <c:pt idx="42">
                  <c:v>1.6784482834021957E-3</c:v>
                </c:pt>
                <c:pt idx="43">
                  <c:v>1.7183735363301975E-3</c:v>
                </c:pt>
                <c:pt idx="44">
                  <c:v>1.7582970321864113E-3</c:v>
                </c:pt>
                <c:pt idx="45">
                  <c:v>1.7982187710480968E-3</c:v>
                </c:pt>
                <c:pt idx="46">
                  <c:v>1.8381387529926901E-3</c:v>
                </c:pt>
                <c:pt idx="47">
                  <c:v>1.8780569780974512E-3</c:v>
                </c:pt>
                <c:pt idx="48">
                  <c:v>1.9179734464397468E-3</c:v>
                </c:pt>
                <c:pt idx="49">
                  <c:v>1.9578881580967736E-3</c:v>
                </c:pt>
                <c:pt idx="50">
                  <c:v>1.9978011131459991E-3</c:v>
                </c:pt>
                <c:pt idx="51">
                  <c:v>2.0377123116645823E-3</c:v>
                </c:pt>
                <c:pt idx="52">
                  <c:v>2.0776217537298901E-3</c:v>
                </c:pt>
                <c:pt idx="53">
                  <c:v>2.1175294394193524E-3</c:v>
                </c:pt>
                <c:pt idx="54">
                  <c:v>2.1574353688100017E-3</c:v>
                </c:pt>
                <c:pt idx="55">
                  <c:v>2.1973395419792679E-3</c:v>
                </c:pt>
                <c:pt idx="56">
                  <c:v>2.2372419590044488E-3</c:v>
                </c:pt>
                <c:pt idx="57">
                  <c:v>2.2771426199627732E-3</c:v>
                </c:pt>
                <c:pt idx="58">
                  <c:v>2.3170415249315745E-3</c:v>
                </c:pt>
                <c:pt idx="59">
                  <c:v>2.3569386739881147E-3</c:v>
                </c:pt>
                <c:pt idx="60">
                  <c:v>2.3968340672097582E-3</c:v>
                </c:pt>
                <c:pt idx="61">
                  <c:v>2.4367277046735713E-3</c:v>
                </c:pt>
                <c:pt idx="62">
                  <c:v>2.4766195864569141E-3</c:v>
                </c:pt>
                <c:pt idx="63">
                  <c:v>2.5165097126371525E-3</c:v>
                </c:pt>
                <c:pt idx="64">
                  <c:v>2.5563980832914845E-3</c:v>
                </c:pt>
                <c:pt idx="65">
                  <c:v>2.5962846984971047E-3</c:v>
                </c:pt>
                <c:pt idx="66">
                  <c:v>2.6361695583313129E-3</c:v>
                </c:pt>
                <c:pt idx="67">
                  <c:v>2.6760526628714061E-3</c:v>
                </c:pt>
                <c:pt idx="68">
                  <c:v>2.7159340121945107E-3</c:v>
                </c:pt>
                <c:pt idx="69">
                  <c:v>2.7558136063780621E-3</c:v>
                </c:pt>
                <c:pt idx="70">
                  <c:v>2.7956914454990889E-3</c:v>
                </c:pt>
                <c:pt idx="71">
                  <c:v>2.8355675296349186E-3</c:v>
                </c:pt>
                <c:pt idx="72">
                  <c:v>2.8754418588627872E-3</c:v>
                </c:pt>
                <c:pt idx="73">
                  <c:v>2.9153144332599518E-3</c:v>
                </c:pt>
                <c:pt idx="74">
                  <c:v>2.9551852529036806E-3</c:v>
                </c:pt>
                <c:pt idx="75">
                  <c:v>2.995054317871068E-3</c:v>
                </c:pt>
                <c:pt idx="76">
                  <c:v>3.0349216282394126E-3</c:v>
                </c:pt>
                <c:pt idx="77">
                  <c:v>3.0747871840857777E-3</c:v>
                </c:pt>
                <c:pt idx="78">
                  <c:v>3.1146509854877262E-3</c:v>
                </c:pt>
                <c:pt idx="79">
                  <c:v>3.1545130325221519E-3</c:v>
                </c:pt>
                <c:pt idx="80">
                  <c:v>3.1943733252663901E-3</c:v>
                </c:pt>
                <c:pt idx="81">
                  <c:v>3.2342318637975671E-3</c:v>
                </c:pt>
                <c:pt idx="82">
                  <c:v>3.274088648192982E-3</c:v>
                </c:pt>
                <c:pt idx="83">
                  <c:v>3.3139436785297616E-3</c:v>
                </c:pt>
                <c:pt idx="84">
                  <c:v>3.3537969548851397E-3</c:v>
                </c:pt>
                <c:pt idx="85">
                  <c:v>3.3936484773362751E-3</c:v>
                </c:pt>
                <c:pt idx="86">
                  <c:v>3.4334982459604028E-3</c:v>
                </c:pt>
                <c:pt idx="87">
                  <c:v>3.4733462608345805E-3</c:v>
                </c:pt>
                <c:pt idx="88">
                  <c:v>3.5131925220361748E-3</c:v>
                </c:pt>
                <c:pt idx="89">
                  <c:v>3.5530370296421808E-3</c:v>
                </c:pt>
                <c:pt idx="90">
                  <c:v>3.5928797837298959E-3</c:v>
                </c:pt>
                <c:pt idx="91">
                  <c:v>3.6327207843764157E-3</c:v>
                </c:pt>
                <c:pt idx="92">
                  <c:v>3.6725600316590379E-3</c:v>
                </c:pt>
                <c:pt idx="93">
                  <c:v>3.7123975256546562E-3</c:v>
                </c:pt>
                <c:pt idx="94">
                  <c:v>3.7522332664406692E-3</c:v>
                </c:pt>
                <c:pt idx="95">
                  <c:v>3.792067254094172E-3</c:v>
                </c:pt>
                <c:pt idx="96">
                  <c:v>3.8318994886923936E-3</c:v>
                </c:pt>
                <c:pt idx="97">
                  <c:v>3.8717299703122654E-3</c:v>
                </c:pt>
                <c:pt idx="98">
                  <c:v>3.9115586990310465E-3</c:v>
                </c:pt>
                <c:pt idx="99">
                  <c:v>3.9513856749259718E-3</c:v>
                </c:pt>
                <c:pt idx="100">
                  <c:v>3.9912108980740997E-3</c:v>
                </c:pt>
                <c:pt idx="101">
                  <c:v>4.0310343685524943E-3</c:v>
                </c:pt>
                <c:pt idx="102">
                  <c:v>4.0708560864384522E-3</c:v>
                </c:pt>
                <c:pt idx="103">
                  <c:v>4.1106760518088668E-3</c:v>
                </c:pt>
                <c:pt idx="104">
                  <c:v>4.1504942647411381E-3</c:v>
                </c:pt>
                <c:pt idx="105">
                  <c:v>4.1903107253121602E-3</c:v>
                </c:pt>
                <c:pt idx="106">
                  <c:v>4.2301254335992289E-3</c:v>
                </c:pt>
                <c:pt idx="107">
                  <c:v>4.2699383896793392E-3</c:v>
                </c:pt>
                <c:pt idx="108">
                  <c:v>4.3097495936295889E-3</c:v>
                </c:pt>
                <c:pt idx="109">
                  <c:v>4.3495590455272038E-3</c:v>
                </c:pt>
                <c:pt idx="110">
                  <c:v>4.3893667454492167E-3</c:v>
                </c:pt>
                <c:pt idx="111">
                  <c:v>4.4291726934726867E-3</c:v>
                </c:pt>
                <c:pt idx="112">
                  <c:v>4.4689768896747466E-3</c:v>
                </c:pt>
                <c:pt idx="113">
                  <c:v>4.5087793341325559E-3</c:v>
                </c:pt>
                <c:pt idx="114">
                  <c:v>4.5485800269231781E-3</c:v>
                </c:pt>
                <c:pt idx="115">
                  <c:v>4.5883789681236079E-3</c:v>
                </c:pt>
                <c:pt idx="116">
                  <c:v>4.6281761578110094E-3</c:v>
                </c:pt>
                <c:pt idx="117">
                  <c:v>4.6679715960624424E-3</c:v>
                </c:pt>
                <c:pt idx="118">
                  <c:v>4.7077652829550015E-3</c:v>
                </c:pt>
                <c:pt idx="119">
                  <c:v>4.7475572185657205E-3</c:v>
                </c:pt>
                <c:pt idx="120">
                  <c:v>4.7873474029717254E-3</c:v>
                </c:pt>
                <c:pt idx="121">
                  <c:v>4.8271358362501123E-3</c:v>
                </c:pt>
                <c:pt idx="122">
                  <c:v>4.8669225184777756E-3</c:v>
                </c:pt>
                <c:pt idx="123">
                  <c:v>4.9067074497319407E-3</c:v>
                </c:pt>
                <c:pt idx="124">
                  <c:v>4.9464906300896424E-3</c:v>
                </c:pt>
                <c:pt idx="125">
                  <c:v>4.9862720596279405E-3</c:v>
                </c:pt>
                <c:pt idx="126">
                  <c:v>5.0260517384237936E-3</c:v>
                </c:pt>
                <c:pt idx="127">
                  <c:v>5.065829666554271E-3</c:v>
                </c:pt>
                <c:pt idx="128">
                  <c:v>5.1056058440965288E-3</c:v>
                </c:pt>
                <c:pt idx="129">
                  <c:v>5.1453802711274284E-3</c:v>
                </c:pt>
                <c:pt idx="130">
                  <c:v>5.1851529477241675E-3</c:v>
                </c:pt>
                <c:pt idx="131">
                  <c:v>5.2249238739637419E-3</c:v>
                </c:pt>
                <c:pt idx="132">
                  <c:v>5.2646930499231437E-3</c:v>
                </c:pt>
                <c:pt idx="133">
                  <c:v>5.3044604756793713E-3</c:v>
                </c:pt>
                <c:pt idx="134">
                  <c:v>5.3442261513095479E-3</c:v>
                </c:pt>
                <c:pt idx="135">
                  <c:v>5.3839900768906076E-3</c:v>
                </c:pt>
                <c:pt idx="136">
                  <c:v>5.4237522524996787E-3</c:v>
                </c:pt>
                <c:pt idx="137">
                  <c:v>5.4635126782135827E-3</c:v>
                </c:pt>
                <c:pt idx="138">
                  <c:v>5.503271354109455E-3</c:v>
                </c:pt>
                <c:pt idx="139">
                  <c:v>5.5430282802643545E-3</c:v>
                </c:pt>
                <c:pt idx="140">
                  <c:v>5.5827834567551415E-3</c:v>
                </c:pt>
                <c:pt idx="141">
                  <c:v>5.6225368836589117E-3</c:v>
                </c:pt>
                <c:pt idx="142">
                  <c:v>5.6622885610526294E-3</c:v>
                </c:pt>
                <c:pt idx="143">
                  <c:v>5.7020384890133519E-3</c:v>
                </c:pt>
                <c:pt idx="144">
                  <c:v>5.7417866676179423E-3</c:v>
                </c:pt>
                <c:pt idx="145">
                  <c:v>5.7815330969435263E-3</c:v>
                </c:pt>
                <c:pt idx="146">
                  <c:v>5.8212777770669374E-3</c:v>
                </c:pt>
                <c:pt idx="147">
                  <c:v>5.8610207080652989E-3</c:v>
                </c:pt>
                <c:pt idx="148">
                  <c:v>5.9007618900154069E-3</c:v>
                </c:pt>
                <c:pt idx="149">
                  <c:v>5.9405013229944879E-3</c:v>
                </c:pt>
                <c:pt idx="150">
                  <c:v>5.9802390070792738E-3</c:v>
                </c:pt>
                <c:pt idx="151">
                  <c:v>6.0199749423469218E-3</c:v>
                </c:pt>
                <c:pt idx="152">
                  <c:v>6.0597091288741613E-3</c:v>
                </c:pt>
                <c:pt idx="153">
                  <c:v>6.0994415667382533E-3</c:v>
                </c:pt>
                <c:pt idx="154">
                  <c:v>6.139172256015857E-3</c:v>
                </c:pt>
                <c:pt idx="155">
                  <c:v>6.1789011967841702E-3</c:v>
                </c:pt>
                <c:pt idx="156">
                  <c:v>6.2186283891199848E-3</c:v>
                </c:pt>
                <c:pt idx="157">
                  <c:v>6.2583538331001968E-3</c:v>
                </c:pt>
                <c:pt idx="158">
                  <c:v>6.2980775288019987E-3</c:v>
                </c:pt>
                <c:pt idx="159">
                  <c:v>6.337799476302087E-3</c:v>
                </c:pt>
                <c:pt idx="160">
                  <c:v>6.377519675677454E-3</c:v>
                </c:pt>
                <c:pt idx="161">
                  <c:v>6.4172381270050944E-3</c:v>
                </c:pt>
                <c:pt idx="162">
                  <c:v>6.4569548303618348E-3</c:v>
                </c:pt>
                <c:pt idx="163">
                  <c:v>6.4966697858247048E-3</c:v>
                </c:pt>
                <c:pt idx="164">
                  <c:v>6.5363829934706637E-3</c:v>
                </c:pt>
                <c:pt idx="165">
                  <c:v>6.5760944533764408E-3</c:v>
                </c:pt>
                <c:pt idx="166">
                  <c:v>6.6158041656191949E-3</c:v>
                </c:pt>
                <c:pt idx="167">
                  <c:v>6.6555121302755852E-3</c:v>
                </c:pt>
                <c:pt idx="168">
                  <c:v>6.695218347422708E-3</c:v>
                </c:pt>
                <c:pt idx="169">
                  <c:v>6.7349228171373586E-3</c:v>
                </c:pt>
                <c:pt idx="170">
                  <c:v>6.7746255394965284E-3</c:v>
                </c:pt>
                <c:pt idx="171">
                  <c:v>6.8143265145770128E-3</c:v>
                </c:pt>
                <c:pt idx="172">
                  <c:v>6.854025742455804E-3</c:v>
                </c:pt>
                <c:pt idx="173">
                  <c:v>6.8937232232096982E-3</c:v>
                </c:pt>
                <c:pt idx="174">
                  <c:v>6.9334189569155878E-3</c:v>
                </c:pt>
                <c:pt idx="175">
                  <c:v>6.9731129436504998E-3</c:v>
                </c:pt>
                <c:pt idx="176">
                  <c:v>7.0128051834911611E-3</c:v>
                </c:pt>
                <c:pt idx="177">
                  <c:v>7.0524956765146323E-3</c:v>
                </c:pt>
                <c:pt idx="178">
                  <c:v>7.0921844227975423E-3</c:v>
                </c:pt>
                <c:pt idx="179">
                  <c:v>7.1318714224168469E-3</c:v>
                </c:pt>
                <c:pt idx="180">
                  <c:v>7.1715566754495105E-3</c:v>
                </c:pt>
                <c:pt idx="181">
                  <c:v>7.211240181972293E-3</c:v>
                </c:pt>
                <c:pt idx="182">
                  <c:v>7.2509219420621544E-3</c:v>
                </c:pt>
                <c:pt idx="183">
                  <c:v>7.2906019557958529E-3</c:v>
                </c:pt>
                <c:pt idx="184">
                  <c:v>7.3302802232502835E-3</c:v>
                </c:pt>
                <c:pt idx="185">
                  <c:v>7.3699567445023395E-3</c:v>
                </c:pt>
                <c:pt idx="186">
                  <c:v>7.4096315196288476E-3</c:v>
                </c:pt>
                <c:pt idx="187">
                  <c:v>7.4493045487065354E-3</c:v>
                </c:pt>
                <c:pt idx="188">
                  <c:v>7.488975831812429E-3</c:v>
                </c:pt>
                <c:pt idx="189">
                  <c:v>7.5286453690232525E-3</c:v>
                </c:pt>
                <c:pt idx="190">
                  <c:v>7.568313160415739E-3</c:v>
                </c:pt>
                <c:pt idx="191">
                  <c:v>7.6079792060669412E-3</c:v>
                </c:pt>
                <c:pt idx="192">
                  <c:v>7.6476435060535914E-3</c:v>
                </c:pt>
                <c:pt idx="193">
                  <c:v>7.6873060604525463E-3</c:v>
                </c:pt>
                <c:pt idx="194">
                  <c:v>7.7269668693404651E-3</c:v>
                </c:pt>
                <c:pt idx="195">
                  <c:v>7.7666259327943445E-3</c:v>
                </c:pt>
                <c:pt idx="196">
                  <c:v>7.8062832508909753E-3</c:v>
                </c:pt>
                <c:pt idx="197">
                  <c:v>7.8459388237071513E-3</c:v>
                </c:pt>
                <c:pt idx="198">
                  <c:v>7.8855926513195628E-3</c:v>
                </c:pt>
                <c:pt idx="199">
                  <c:v>7.9252447338051084E-3</c:v>
                </c:pt>
                <c:pt idx="200">
                  <c:v>7.9648950712406762E-3</c:v>
                </c:pt>
                <c:pt idx="201">
                  <c:v>8.0045436637028941E-3</c:v>
                </c:pt>
                <c:pt idx="202">
                  <c:v>8.0441905112686903E-3</c:v>
                </c:pt>
                <c:pt idx="203">
                  <c:v>8.0838356140148192E-3</c:v>
                </c:pt>
                <c:pt idx="204">
                  <c:v>8.1234789720180164E-3</c:v>
                </c:pt>
                <c:pt idx="205">
                  <c:v>8.1631205853550295E-3</c:v>
                </c:pt>
                <c:pt idx="206">
                  <c:v>8.2027604541028282E-3</c:v>
                </c:pt>
                <c:pt idx="207">
                  <c:v>8.2423985783379675E-3</c:v>
                </c:pt>
                <c:pt idx="208">
                  <c:v>8.2820349581373045E-3</c:v>
                </c:pt>
                <c:pt idx="209">
                  <c:v>8.3216695935777029E-3</c:v>
                </c:pt>
                <c:pt idx="210">
                  <c:v>8.3613024847357525E-3</c:v>
                </c:pt>
                <c:pt idx="211">
                  <c:v>8.4009336316883503E-3</c:v>
                </c:pt>
                <c:pt idx="212">
                  <c:v>8.4405630345122835E-3</c:v>
                </c:pt>
                <c:pt idx="213">
                  <c:v>8.4801906932841804E-3</c:v>
                </c:pt>
                <c:pt idx="214">
                  <c:v>8.5198166080808681E-3</c:v>
                </c:pt>
                <c:pt idx="215">
                  <c:v>8.5594407789790702E-3</c:v>
                </c:pt>
                <c:pt idx="216">
                  <c:v>8.5990632060555152E-3</c:v>
                </c:pt>
                <c:pt idx="217">
                  <c:v>8.6386838893870305E-3</c:v>
                </c:pt>
                <c:pt idx="218">
                  <c:v>8.6783028290502665E-3</c:v>
                </c:pt>
                <c:pt idx="219">
                  <c:v>8.7179200251219901E-3</c:v>
                </c:pt>
                <c:pt idx="220">
                  <c:v>8.7575354776788898E-3</c:v>
                </c:pt>
                <c:pt idx="221">
                  <c:v>8.7971491867977307E-3</c:v>
                </c:pt>
                <c:pt idx="222">
                  <c:v>8.8367611525553662E-3</c:v>
                </c:pt>
                <c:pt idx="223">
                  <c:v>8.8763713750282542E-3</c:v>
                </c:pt>
                <c:pt idx="224">
                  <c:v>8.9159798542933939E-3</c:v>
                </c:pt>
                <c:pt idx="225">
                  <c:v>8.9555865904273023E-3</c:v>
                </c:pt>
                <c:pt idx="226">
                  <c:v>8.9951915835067113E-3</c:v>
                </c:pt>
                <c:pt idx="227">
                  <c:v>9.0347948336084467E-3</c:v>
                </c:pt>
                <c:pt idx="228">
                  <c:v>9.0743963408090964E-3</c:v>
                </c:pt>
                <c:pt idx="229">
                  <c:v>9.1139961051853839E-3</c:v>
                </c:pt>
                <c:pt idx="230">
                  <c:v>9.1535941268140412E-3</c:v>
                </c:pt>
                <c:pt idx="231">
                  <c:v>9.1931904057717256E-3</c:v>
                </c:pt>
                <c:pt idx="232">
                  <c:v>9.2327849421351936E-3</c:v>
                </c:pt>
                <c:pt idx="233">
                  <c:v>9.2723777359811077E-3</c:v>
                </c:pt>
                <c:pt idx="234">
                  <c:v>9.3119687873861202E-3</c:v>
                </c:pt>
                <c:pt idx="235">
                  <c:v>9.3515580964268919E-3</c:v>
                </c:pt>
                <c:pt idx="236">
                  <c:v>9.3911456631802191E-3</c:v>
                </c:pt>
                <c:pt idx="237">
                  <c:v>9.430731487722591E-3</c:v>
                </c:pt>
                <c:pt idx="238">
                  <c:v>9.4703155701308991E-3</c:v>
                </c:pt>
                <c:pt idx="239">
                  <c:v>9.5098979104816656E-3</c:v>
                </c:pt>
                <c:pt idx="240">
                  <c:v>9.5494785088515218E-3</c:v>
                </c:pt>
                <c:pt idx="241">
                  <c:v>9.589057365317186E-3</c:v>
                </c:pt>
                <c:pt idx="242">
                  <c:v>9.6286344799553884E-3</c:v>
                </c:pt>
                <c:pt idx="243">
                  <c:v>9.6682098528426547E-3</c:v>
                </c:pt>
                <c:pt idx="244">
                  <c:v>9.7077834840557393E-3</c:v>
                </c:pt>
                <c:pt idx="245">
                  <c:v>9.7473553736712702E-3</c:v>
                </c:pt>
                <c:pt idx="246">
                  <c:v>9.7869255217659015E-3</c:v>
                </c:pt>
                <c:pt idx="247">
                  <c:v>9.8264939284161985E-3</c:v>
                </c:pt>
                <c:pt idx="248">
                  <c:v>9.8660605936988447E-3</c:v>
                </c:pt>
                <c:pt idx="249">
                  <c:v>9.9056255176904386E-3</c:v>
                </c:pt>
                <c:pt idx="250">
                  <c:v>9.9451887004676654E-3</c:v>
                </c:pt>
                <c:pt idx="251">
                  <c:v>9.9847501421072241E-3</c:v>
                </c:pt>
                <c:pt idx="252">
                  <c:v>1.00243098426856E-2</c:v>
                </c:pt>
                <c:pt idx="253">
                  <c:v>1.0063867802279417E-2</c:v>
                </c:pt>
                <c:pt idx="254">
                  <c:v>1.0103424020965408E-2</c:v>
                </c:pt>
                <c:pt idx="255">
                  <c:v>1.0142978498819987E-2</c:v>
                </c:pt>
                <c:pt idx="256">
                  <c:v>1.0182531235920087E-2</c:v>
                </c:pt>
                <c:pt idx="257">
                  <c:v>1.0222082232341927E-2</c:v>
                </c:pt>
                <c:pt idx="258">
                  <c:v>1.0261631488162471E-2</c:v>
                </c:pt>
                <c:pt idx="259">
                  <c:v>1.0301179003458069E-2</c:v>
                </c:pt>
                <c:pt idx="260">
                  <c:v>1.0340724778305417E-2</c:v>
                </c:pt>
                <c:pt idx="261">
                  <c:v>1.0380268812781177E-2</c:v>
                </c:pt>
                <c:pt idx="262">
                  <c:v>1.04198111069618E-2</c:v>
                </c:pt>
                <c:pt idx="263">
                  <c:v>1.0459351660923944E-2</c:v>
                </c:pt>
                <c:pt idx="264">
                  <c:v>1.0498890474744135E-2</c:v>
                </c:pt>
                <c:pt idx="265">
                  <c:v>1.05384275484991E-2</c:v>
                </c:pt>
                <c:pt idx="266">
                  <c:v>1.0577962882265158E-2</c:v>
                </c:pt>
                <c:pt idx="267">
                  <c:v>1.0617496476119205E-2</c:v>
                </c:pt>
                <c:pt idx="268">
                  <c:v>1.0657028330137564E-2</c:v>
                </c:pt>
                <c:pt idx="269">
                  <c:v>1.0696558444396858E-2</c:v>
                </c:pt>
                <c:pt idx="270">
                  <c:v>1.0736086818973745E-2</c:v>
                </c:pt>
                <c:pt idx="271">
                  <c:v>1.077561345394475E-2</c:v>
                </c:pt>
                <c:pt idx="272">
                  <c:v>1.0815138349386329E-2</c:v>
                </c:pt>
                <c:pt idx="273">
                  <c:v>1.0854661505375139E-2</c:v>
                </c:pt>
                <c:pt idx="274">
                  <c:v>1.0894182921987672E-2</c:v>
                </c:pt>
                <c:pt idx="275">
                  <c:v>1.0933702599300521E-2</c:v>
                </c:pt>
                <c:pt idx="276">
                  <c:v>1.0973220537390173E-2</c:v>
                </c:pt>
                <c:pt idx="277">
                  <c:v>1.101273673633322E-2</c:v>
                </c:pt>
                <c:pt idx="278">
                  <c:v>1.1052251196206153E-2</c:v>
                </c:pt>
                <c:pt idx="279">
                  <c:v>1.1091763917085563E-2</c:v>
                </c:pt>
                <c:pt idx="280">
                  <c:v>1.1131274899047972E-2</c:v>
                </c:pt>
                <c:pt idx="281">
                  <c:v>1.1170784142169906E-2</c:v>
                </c:pt>
                <c:pt idx="282">
                  <c:v>1.1210291646527787E-2</c:v>
                </c:pt>
                <c:pt idx="283">
                  <c:v>1.1249797412198241E-2</c:v>
                </c:pt>
                <c:pt idx="284">
                  <c:v>1.1289301439257824E-2</c:v>
                </c:pt>
                <c:pt idx="285">
                  <c:v>1.1328803727782897E-2</c:v>
                </c:pt>
                <c:pt idx="286">
                  <c:v>1.1368304277850107E-2</c:v>
                </c:pt>
                <c:pt idx="287">
                  <c:v>1.140780308953592E-2</c:v>
                </c:pt>
                <c:pt idx="288">
                  <c:v>1.1447300162916722E-2</c:v>
                </c:pt>
                <c:pt idx="289">
                  <c:v>1.1486795498069207E-2</c:v>
                </c:pt>
                <c:pt idx="290">
                  <c:v>1.152628909506976E-2</c:v>
                </c:pt>
                <c:pt idx="291">
                  <c:v>1.1565780953994876E-2</c:v>
                </c:pt>
                <c:pt idx="292">
                  <c:v>1.1605271074921148E-2</c:v>
                </c:pt>
                <c:pt idx="293">
                  <c:v>1.1644759457924888E-2</c:v>
                </c:pt>
                <c:pt idx="294">
                  <c:v>1.168424610308273E-2</c:v>
                </c:pt>
                <c:pt idx="295">
                  <c:v>1.1723731010470995E-2</c:v>
                </c:pt>
                <c:pt idx="296">
                  <c:v>1.1763214180166303E-2</c:v>
                </c:pt>
                <c:pt idx="297">
                  <c:v>1.1802695612245083E-2</c:v>
                </c:pt>
                <c:pt idx="298">
                  <c:v>1.1842175306783886E-2</c:v>
                </c:pt>
                <c:pt idx="299">
                  <c:v>1.1881653263858974E-2</c:v>
                </c:pt>
                <c:pt idx="300">
                  <c:v>1.1921129483547031E-2</c:v>
                </c:pt>
                <c:pt idx="301">
                  <c:v>1.1960603965924351E-2</c:v>
                </c:pt>
                <c:pt idx="302">
                  <c:v>1.2000076711067424E-2</c:v>
                </c:pt>
                <c:pt idx="303">
                  <c:v>1.2039547719052841E-2</c:v>
                </c:pt>
                <c:pt idx="304">
                  <c:v>1.2079016989956887E-2</c:v>
                </c:pt>
                <c:pt idx="305">
                  <c:v>1.2118484523855954E-2</c:v>
                </c:pt>
                <c:pt idx="306">
                  <c:v>1.2157950320826737E-2</c:v>
                </c:pt>
                <c:pt idx="307">
                  <c:v>1.2197414380945451E-2</c:v>
                </c:pt>
                <c:pt idx="308">
                  <c:v>1.2236876704288626E-2</c:v>
                </c:pt>
                <c:pt idx="309">
                  <c:v>1.2276337290932708E-2</c:v>
                </c:pt>
                <c:pt idx="310">
                  <c:v>1.2315796140954035E-2</c:v>
                </c:pt>
                <c:pt idx="311">
                  <c:v>1.235525325442915E-2</c:v>
                </c:pt>
                <c:pt idx="312">
                  <c:v>1.2394708631434419E-2</c:v>
                </c:pt>
                <c:pt idx="313">
                  <c:v>1.2434162272046193E-2</c:v>
                </c:pt>
                <c:pt idx="314">
                  <c:v>1.2473614176341026E-2</c:v>
                </c:pt>
                <c:pt idx="315">
                  <c:v>1.251306434439528E-2</c:v>
                </c:pt>
                <c:pt idx="316">
                  <c:v>1.2552512776285342E-2</c:v>
                </c:pt>
                <c:pt idx="317">
                  <c:v>1.2591959472087499E-2</c:v>
                </c:pt>
                <c:pt idx="318">
                  <c:v>1.2631404431878374E-2</c:v>
                </c:pt>
                <c:pt idx="319">
                  <c:v>1.2670847655734299E-2</c:v>
                </c:pt>
                <c:pt idx="320">
                  <c:v>1.2710289143731584E-2</c:v>
                </c:pt>
                <c:pt idx="321">
                  <c:v>1.2749728895946659E-2</c:v>
                </c:pt>
                <c:pt idx="322">
                  <c:v>1.2789166912455947E-2</c:v>
                </c:pt>
                <c:pt idx="323">
                  <c:v>1.2828603193335794E-2</c:v>
                </c:pt>
                <c:pt idx="324">
                  <c:v>1.2868037738662538E-2</c:v>
                </c:pt>
                <c:pt idx="325">
                  <c:v>1.2907470548512727E-2</c:v>
                </c:pt>
                <c:pt idx="326">
                  <c:v>1.2946901622962614E-2</c:v>
                </c:pt>
                <c:pt idx="327">
                  <c:v>1.2986330962088491E-2</c:v>
                </c:pt>
                <c:pt idx="328">
                  <c:v>1.3025758565966947E-2</c:v>
                </c:pt>
                <c:pt idx="329">
                  <c:v>1.3065184434674073E-2</c:v>
                </c:pt>
                <c:pt idx="330">
                  <c:v>1.3104608568286455E-2</c:v>
                </c:pt>
                <c:pt idx="331">
                  <c:v>1.3144030966880386E-2</c:v>
                </c:pt>
                <c:pt idx="332">
                  <c:v>1.3183451630532254E-2</c:v>
                </c:pt>
                <c:pt idx="333">
                  <c:v>1.3222870559318275E-2</c:v>
                </c:pt>
                <c:pt idx="334">
                  <c:v>1.3262287753314882E-2</c:v>
                </c:pt>
                <c:pt idx="335">
                  <c:v>1.330170321259852E-2</c:v>
                </c:pt>
                <c:pt idx="336">
                  <c:v>1.3341116937245318E-2</c:v>
                </c:pt>
                <c:pt idx="337">
                  <c:v>1.3380528927331825E-2</c:v>
                </c:pt>
                <c:pt idx="338">
                  <c:v>1.3419939182934274E-2</c:v>
                </c:pt>
                <c:pt idx="339">
                  <c:v>1.3459347704129012E-2</c:v>
                </c:pt>
                <c:pt idx="340">
                  <c:v>1.3498754490992297E-2</c:v>
                </c:pt>
                <c:pt idx="341">
                  <c:v>1.3538159543600513E-2</c:v>
                </c:pt>
                <c:pt idx="342">
                  <c:v>1.3577562862030058E-2</c:v>
                </c:pt>
                <c:pt idx="343">
                  <c:v>1.3616964446357115E-2</c:v>
                </c:pt>
                <c:pt idx="344">
                  <c:v>1.365636429665807E-2</c:v>
                </c:pt>
                <c:pt idx="345">
                  <c:v>1.3695762413009252E-2</c:v>
                </c:pt>
                <c:pt idx="346">
                  <c:v>1.3735158795486977E-2</c:v>
                </c:pt>
                <c:pt idx="347">
                  <c:v>1.3774553444167368E-2</c:v>
                </c:pt>
                <c:pt idx="348">
                  <c:v>1.3813946359127052E-2</c:v>
                </c:pt>
                <c:pt idx="349">
                  <c:v>1.3853337540442042E-2</c:v>
                </c:pt>
                <c:pt idx="350">
                  <c:v>1.38927269881887E-2</c:v>
                </c:pt>
                <c:pt idx="351">
                  <c:v>1.3932114702443479E-2</c:v>
                </c:pt>
                <c:pt idx="352">
                  <c:v>1.3971500683282435E-2</c:v>
                </c:pt>
                <c:pt idx="353">
                  <c:v>1.401088493078202E-2</c:v>
                </c:pt>
                <c:pt idx="354">
                  <c:v>1.4050267445018394E-2</c:v>
                </c:pt>
                <c:pt idx="355">
                  <c:v>1.4089648226067938E-2</c:v>
                </c:pt>
                <c:pt idx="356">
                  <c:v>1.4129027274006847E-2</c:v>
                </c:pt>
                <c:pt idx="357">
                  <c:v>1.4168404588911509E-2</c:v>
                </c:pt>
                <c:pt idx="358">
                  <c:v>1.4207780170858008E-2</c:v>
                </c:pt>
                <c:pt idx="359">
                  <c:v>1.4247154019922766E-2</c:v>
                </c:pt>
                <c:pt idx="360">
                  <c:v>1.4286526136182007E-2</c:v>
                </c:pt>
                <c:pt idx="361">
                  <c:v>1.4325896519711986E-2</c:v>
                </c:pt>
                <c:pt idx="362">
                  <c:v>1.4365265170588825E-2</c:v>
                </c:pt>
                <c:pt idx="363">
                  <c:v>1.4404632088888973E-2</c:v>
                </c:pt>
                <c:pt idx="364">
                  <c:v>1.444399727468856E-2</c:v>
                </c:pt>
                <c:pt idx="365">
                  <c:v>1.4483360728063933E-2</c:v>
                </c:pt>
                <c:pt idx="366">
                  <c:v>1.4522722449091249E-2</c:v>
                </c:pt>
                <c:pt idx="367">
                  <c:v>1.4562082437846697E-2</c:v>
                </c:pt>
                <c:pt idx="368">
                  <c:v>1.4601440694406666E-2</c:v>
                </c:pt>
                <c:pt idx="369">
                  <c:v>1.4640797218847243E-2</c:v>
                </c:pt>
                <c:pt idx="370">
                  <c:v>1.4680152011244715E-2</c:v>
                </c:pt>
                <c:pt idx="371">
                  <c:v>1.4719505071675271E-2</c:v>
                </c:pt>
                <c:pt idx="372">
                  <c:v>1.4758856400215228E-2</c:v>
                </c:pt>
                <c:pt idx="373">
                  <c:v>1.4798205996940714E-2</c:v>
                </c:pt>
                <c:pt idx="374">
                  <c:v>1.4837553861927944E-2</c:v>
                </c:pt>
                <c:pt idx="375">
                  <c:v>1.4876899995253143E-2</c:v>
                </c:pt>
                <c:pt idx="376">
                  <c:v>1.491624439699253E-2</c:v>
                </c:pt>
                <c:pt idx="377">
                  <c:v>1.4955587067222361E-2</c:v>
                </c:pt>
                <c:pt idx="378">
                  <c:v>1.4994928006018687E-2</c:v>
                </c:pt>
                <c:pt idx="379">
                  <c:v>1.5034267213457896E-2</c:v>
                </c:pt>
                <c:pt idx="380">
                  <c:v>1.5073604689615982E-2</c:v>
                </c:pt>
                <c:pt idx="381">
                  <c:v>1.5112940434569294E-2</c:v>
                </c:pt>
                <c:pt idx="382">
                  <c:v>1.5152274448394017E-2</c:v>
                </c:pt>
                <c:pt idx="383">
                  <c:v>1.5191606731166143E-2</c:v>
                </c:pt>
                <c:pt idx="384">
                  <c:v>1.5230937282962091E-2</c:v>
                </c:pt>
                <c:pt idx="385">
                  <c:v>1.527026610385785E-2</c:v>
                </c:pt>
                <c:pt idx="386">
                  <c:v>1.5309593193929804E-2</c:v>
                </c:pt>
                <c:pt idx="387">
                  <c:v>1.5348918553253876E-2</c:v>
                </c:pt>
                <c:pt idx="388">
                  <c:v>1.5388242181906387E-2</c:v>
                </c:pt>
                <c:pt idx="389">
                  <c:v>1.5427564079963487E-2</c:v>
                </c:pt>
                <c:pt idx="390">
                  <c:v>1.5466884247501337E-2</c:v>
                </c:pt>
                <c:pt idx="391">
                  <c:v>1.5506202684596085E-2</c:v>
                </c:pt>
                <c:pt idx="392">
                  <c:v>1.5545519391323788E-2</c:v>
                </c:pt>
                <c:pt idx="393">
                  <c:v>1.55848343677608E-2</c:v>
                </c:pt>
                <c:pt idx="394">
                  <c:v>1.5624147613983105E-2</c:v>
                </c:pt>
                <c:pt idx="395">
                  <c:v>1.5663459130066889E-2</c:v>
                </c:pt>
                <c:pt idx="396">
                  <c:v>1.5702768916088249E-2</c:v>
                </c:pt>
                <c:pt idx="397">
                  <c:v>1.5742076972123362E-2</c:v>
                </c:pt>
                <c:pt idx="398">
                  <c:v>1.5781383298248415E-2</c:v>
                </c:pt>
                <c:pt idx="399">
                  <c:v>1.5820687894539533E-2</c:v>
                </c:pt>
                <c:pt idx="400">
                  <c:v>1.5859990761072737E-2</c:v>
                </c:pt>
                <c:pt idx="401">
                  <c:v>1.5899291897924273E-2</c:v>
                </c:pt>
                <c:pt idx="402">
                  <c:v>1.5938591305170172E-2</c:v>
                </c:pt>
                <c:pt idx="403">
                  <c:v>1.5977888982886577E-2</c:v>
                </c:pt>
                <c:pt idx="404">
                  <c:v>1.601718493114955E-2</c:v>
                </c:pt>
                <c:pt idx="405">
                  <c:v>1.605647915003534E-2</c:v>
                </c:pt>
                <c:pt idx="406">
                  <c:v>1.60957716396199E-2</c:v>
                </c:pt>
                <c:pt idx="407">
                  <c:v>1.6135062399979389E-2</c:v>
                </c:pt>
                <c:pt idx="408">
                  <c:v>1.6174351431189986E-2</c:v>
                </c:pt>
                <c:pt idx="409">
                  <c:v>1.6213638733327682E-2</c:v>
                </c:pt>
                <c:pt idx="410">
                  <c:v>1.6252924306468665E-2</c:v>
                </c:pt>
                <c:pt idx="411">
                  <c:v>1.6292208150688946E-2</c:v>
                </c:pt>
                <c:pt idx="412">
                  <c:v>1.6331490266064654E-2</c:v>
                </c:pt>
                <c:pt idx="413">
                  <c:v>1.6370770652671812E-2</c:v>
                </c:pt>
                <c:pt idx="414">
                  <c:v>1.6410049310586629E-2</c:v>
                </c:pt>
                <c:pt idx="415">
                  <c:v>1.6449326239884932E-2</c:v>
                </c:pt>
                <c:pt idx="416">
                  <c:v>1.6488601440643073E-2</c:v>
                </c:pt>
                <c:pt idx="417">
                  <c:v>1.6527874912937005E-2</c:v>
                </c:pt>
                <c:pt idx="418">
                  <c:v>1.6567146656842779E-2</c:v>
                </c:pt>
                <c:pt idx="419">
                  <c:v>1.6606416672436453E-2</c:v>
                </c:pt>
                <c:pt idx="420">
                  <c:v>1.6645684959794176E-2</c:v>
                </c:pt>
                <c:pt idx="421">
                  <c:v>1.6684951518991829E-2</c:v>
                </c:pt>
                <c:pt idx="422">
                  <c:v>1.6724216350105608E-2</c:v>
                </c:pt>
                <c:pt idx="423">
                  <c:v>1.6763479453211591E-2</c:v>
                </c:pt>
                <c:pt idx="424">
                  <c:v>1.6802740828385707E-2</c:v>
                </c:pt>
                <c:pt idx="425">
                  <c:v>1.6842000475704073E-2</c:v>
                </c:pt>
                <c:pt idx="426">
                  <c:v>1.6881258395242699E-2</c:v>
                </c:pt>
                <c:pt idx="427">
                  <c:v>1.6920514587077617E-2</c:v>
                </c:pt>
                <c:pt idx="428">
                  <c:v>1.6959769051284938E-2</c:v>
                </c:pt>
                <c:pt idx="429">
                  <c:v>1.6999021787940518E-2</c:v>
                </c:pt>
                <c:pt idx="430">
                  <c:v>1.7038272797120578E-2</c:v>
                </c:pt>
                <c:pt idx="431">
                  <c:v>1.7077522078901067E-2</c:v>
                </c:pt>
                <c:pt idx="432">
                  <c:v>1.7116769633357939E-2</c:v>
                </c:pt>
                <c:pt idx="433">
                  <c:v>1.7156015460567279E-2</c:v>
                </c:pt>
                <c:pt idx="434">
                  <c:v>1.7195259560605077E-2</c:v>
                </c:pt>
                <c:pt idx="435">
                  <c:v>1.7234501933547416E-2</c:v>
                </c:pt>
                <c:pt idx="436">
                  <c:v>1.7273742579470185E-2</c:v>
                </c:pt>
                <c:pt idx="437">
                  <c:v>1.731298149844936E-2</c:v>
                </c:pt>
                <c:pt idx="438">
                  <c:v>1.735221869056117E-2</c:v>
                </c:pt>
                <c:pt idx="439">
                  <c:v>1.7391454155881333E-2</c:v>
                </c:pt>
                <c:pt idx="440">
                  <c:v>1.7430687894486062E-2</c:v>
                </c:pt>
                <c:pt idx="441">
                  <c:v>1.7469919906451185E-2</c:v>
                </c:pt>
                <c:pt idx="442">
                  <c:v>1.7509150191852816E-2</c:v>
                </c:pt>
                <c:pt idx="443">
                  <c:v>1.75483787507669E-2</c:v>
                </c:pt>
                <c:pt idx="444">
                  <c:v>1.75876055832693E-2</c:v>
                </c:pt>
                <c:pt idx="445">
                  <c:v>1.7626830689436206E-2</c:v>
                </c:pt>
                <c:pt idx="446">
                  <c:v>1.7666054069343386E-2</c:v>
                </c:pt>
                <c:pt idx="447">
                  <c:v>1.7705275723066908E-2</c:v>
                </c:pt>
                <c:pt idx="448">
                  <c:v>1.774449565068275E-2</c:v>
                </c:pt>
                <c:pt idx="449">
                  <c:v>1.7783713852266795E-2</c:v>
                </c:pt>
                <c:pt idx="450">
                  <c:v>1.7822930327895174E-2</c:v>
                </c:pt>
                <c:pt idx="451">
                  <c:v>1.7862145077643658E-2</c:v>
                </c:pt>
                <c:pt idx="452">
                  <c:v>1.790135810158824E-2</c:v>
                </c:pt>
                <c:pt idx="453">
                  <c:v>1.7940569399804939E-2</c:v>
                </c:pt>
                <c:pt idx="454">
                  <c:v>1.7979778972369569E-2</c:v>
                </c:pt>
                <c:pt idx="455">
                  <c:v>1.8018986819358287E-2</c:v>
                </c:pt>
                <c:pt idx="456">
                  <c:v>1.8058192940846943E-2</c:v>
                </c:pt>
                <c:pt idx="457">
                  <c:v>1.8097397336911288E-2</c:v>
                </c:pt>
                <c:pt idx="458">
                  <c:v>1.8136600007627474E-2</c:v>
                </c:pt>
                <c:pt idx="459">
                  <c:v>1.8175800953071357E-2</c:v>
                </c:pt>
                <c:pt idx="460">
                  <c:v>1.8215000173318917E-2</c:v>
                </c:pt>
                <c:pt idx="461">
                  <c:v>1.8254197668446034E-2</c:v>
                </c:pt>
                <c:pt idx="462">
                  <c:v>1.8293393438528507E-2</c:v>
                </c:pt>
                <c:pt idx="463">
                  <c:v>1.8332587483642512E-2</c:v>
                </c:pt>
                <c:pt idx="464">
                  <c:v>1.8371779803863741E-2</c:v>
                </c:pt>
                <c:pt idx="465">
                  <c:v>1.8410970399268197E-2</c:v>
                </c:pt>
                <c:pt idx="466">
                  <c:v>1.8450159269931717E-2</c:v>
                </c:pt>
                <c:pt idx="467">
                  <c:v>1.8489346415930339E-2</c:v>
                </c:pt>
                <c:pt idx="468">
                  <c:v>1.8528531837339789E-2</c:v>
                </c:pt>
                <c:pt idx="469">
                  <c:v>1.8567715534236119E-2</c:v>
                </c:pt>
                <c:pt idx="470">
                  <c:v>1.8606897506695138E-2</c:v>
                </c:pt>
                <c:pt idx="471">
                  <c:v>1.8646077754792705E-2</c:v>
                </c:pt>
                <c:pt idx="472">
                  <c:v>1.8685256278604769E-2</c:v>
                </c:pt>
                <c:pt idx="473">
                  <c:v>1.8724433078207217E-2</c:v>
                </c:pt>
                <c:pt idx="474">
                  <c:v>1.8763608153675927E-2</c:v>
                </c:pt>
                <c:pt idx="475">
                  <c:v>1.8802781505086796E-2</c:v>
                </c:pt>
                <c:pt idx="476">
                  <c:v>1.8841953132515601E-2</c:v>
                </c:pt>
                <c:pt idx="477">
                  <c:v>1.8881123036038221E-2</c:v>
                </c:pt>
                <c:pt idx="478">
                  <c:v>1.8920291215730588E-2</c:v>
                </c:pt>
                <c:pt idx="479">
                  <c:v>1.8959457671668609E-2</c:v>
                </c:pt>
                <c:pt idx="480">
                  <c:v>1.899862240392804E-2</c:v>
                </c:pt>
                <c:pt idx="481">
                  <c:v>1.903778541258469E-2</c:v>
                </c:pt>
                <c:pt idx="482">
                  <c:v>1.9076946697714627E-2</c:v>
                </c:pt>
                <c:pt idx="483">
                  <c:v>1.9116106259393452E-2</c:v>
                </c:pt>
                <c:pt idx="484">
                  <c:v>1.9155264097697227E-2</c:v>
                </c:pt>
                <c:pt idx="485">
                  <c:v>1.9194420212701697E-2</c:v>
                </c:pt>
                <c:pt idx="486">
                  <c:v>1.9233574604482651E-2</c:v>
                </c:pt>
                <c:pt idx="487">
                  <c:v>1.9272727273115967E-2</c:v>
                </c:pt>
                <c:pt idx="488">
                  <c:v>1.9311878218677539E-2</c:v>
                </c:pt>
                <c:pt idx="489">
                  <c:v>1.9351027441243042E-2</c:v>
                </c:pt>
                <c:pt idx="490">
                  <c:v>1.9390174940888467E-2</c:v>
                </c:pt>
                <c:pt idx="491">
                  <c:v>1.9429320717689619E-2</c:v>
                </c:pt>
                <c:pt idx="492">
                  <c:v>1.9468464771722128E-2</c:v>
                </c:pt>
                <c:pt idx="493">
                  <c:v>1.9507607103062118E-2</c:v>
                </c:pt>
                <c:pt idx="494">
                  <c:v>1.9546747711785085E-2</c:v>
                </c:pt>
                <c:pt idx="495">
                  <c:v>1.9585886597967096E-2</c:v>
                </c:pt>
                <c:pt idx="496">
                  <c:v>1.9625023761683798E-2</c:v>
                </c:pt>
                <c:pt idx="497">
                  <c:v>1.9664159203011039E-2</c:v>
                </c:pt>
                <c:pt idx="498">
                  <c:v>1.9703292922024676E-2</c:v>
                </c:pt>
                <c:pt idx="499">
                  <c:v>1.9742424918800381E-2</c:v>
                </c:pt>
                <c:pt idx="500">
                  <c:v>1.9781555193414048E-2</c:v>
                </c:pt>
                <c:pt idx="501">
                  <c:v>1.982068374594146E-2</c:v>
                </c:pt>
                <c:pt idx="502">
                  <c:v>1.9859810576458296E-2</c:v>
                </c:pt>
                <c:pt idx="503">
                  <c:v>1.9898935685040545E-2</c:v>
                </c:pt>
                <c:pt idx="504">
                  <c:v>1.993805907176369E-2</c:v>
                </c:pt>
                <c:pt idx="505">
                  <c:v>1.9977180736703848E-2</c:v>
                </c:pt>
                <c:pt idx="506">
                  <c:v>2.0016300679936528E-2</c:v>
                </c:pt>
                <c:pt idx="507">
                  <c:v>2.0055418901537593E-2</c:v>
                </c:pt>
                <c:pt idx="508">
                  <c:v>2.0094535401582854E-2</c:v>
                </c:pt>
                <c:pt idx="509">
                  <c:v>2.0133650180148063E-2</c:v>
                </c:pt>
                <c:pt idx="510">
                  <c:v>2.0172763237308863E-2</c:v>
                </c:pt>
                <c:pt idx="511">
                  <c:v>2.0211874573141116E-2</c:v>
                </c:pt>
                <c:pt idx="512">
                  <c:v>2.0250984187720464E-2</c:v>
                </c:pt>
                <c:pt idx="513">
                  <c:v>2.0290092081122865E-2</c:v>
                </c:pt>
                <c:pt idx="514">
                  <c:v>2.0329198253423889E-2</c:v>
                </c:pt>
                <c:pt idx="515">
                  <c:v>2.0368302704699335E-2</c:v>
                </c:pt>
                <c:pt idx="516">
                  <c:v>2.0407405435025006E-2</c:v>
                </c:pt>
                <c:pt idx="517">
                  <c:v>2.0446506444476525E-2</c:v>
                </c:pt>
                <c:pt idx="518">
                  <c:v>2.0485605733129613E-2</c:v>
                </c:pt>
                <c:pt idx="519">
                  <c:v>2.0524703301060078E-2</c:v>
                </c:pt>
                <c:pt idx="520">
                  <c:v>2.0563799148343651E-2</c:v>
                </c:pt>
                <c:pt idx="521">
                  <c:v>2.0602893275055961E-2</c:v>
                </c:pt>
                <c:pt idx="522">
                  <c:v>2.0641985681272842E-2</c:v>
                </c:pt>
                <c:pt idx="523">
                  <c:v>2.0681076367070041E-2</c:v>
                </c:pt>
                <c:pt idx="524">
                  <c:v>2.0720165332523098E-2</c:v>
                </c:pt>
                <c:pt idx="525">
                  <c:v>2.0759252577707804E-2</c:v>
                </c:pt>
                <c:pt idx="526">
                  <c:v>2.0798338102699841E-2</c:v>
                </c:pt>
                <c:pt idx="527">
                  <c:v>2.083742190757509E-2</c:v>
                </c:pt>
                <c:pt idx="528">
                  <c:v>2.0876503992408941E-2</c:v>
                </c:pt>
                <c:pt idx="529">
                  <c:v>2.0915584357277372E-2</c:v>
                </c:pt>
                <c:pt idx="530">
                  <c:v>2.0954663002255867E-2</c:v>
                </c:pt>
                <c:pt idx="531">
                  <c:v>2.0993739927420204E-2</c:v>
                </c:pt>
                <c:pt idx="532">
                  <c:v>2.1032815132846206E-2</c:v>
                </c:pt>
                <c:pt idx="533">
                  <c:v>2.1071888618609289E-2</c:v>
                </c:pt>
                <c:pt idx="534">
                  <c:v>2.1110960384785299E-2</c:v>
                </c:pt>
                <c:pt idx="535">
                  <c:v>2.1150030431449852E-2</c:v>
                </c:pt>
                <c:pt idx="536">
                  <c:v>2.1189098758678696E-2</c:v>
                </c:pt>
                <c:pt idx="537">
                  <c:v>2.122816536654739E-2</c:v>
                </c:pt>
                <c:pt idx="538">
                  <c:v>2.1267230255131709E-2</c:v>
                </c:pt>
                <c:pt idx="539">
                  <c:v>2.1306293424507235E-2</c:v>
                </c:pt>
                <c:pt idx="540">
                  <c:v>2.1345354874749756E-2</c:v>
                </c:pt>
                <c:pt idx="541">
                  <c:v>2.1384414605934647E-2</c:v>
                </c:pt>
                <c:pt idx="542">
                  <c:v>2.1423472618137897E-2</c:v>
                </c:pt>
                <c:pt idx="543">
                  <c:v>2.1462528911434891E-2</c:v>
                </c:pt>
                <c:pt idx="544">
                  <c:v>2.1501583485901407E-2</c:v>
                </c:pt>
                <c:pt idx="545">
                  <c:v>2.1540636341613156E-2</c:v>
                </c:pt>
                <c:pt idx="546">
                  <c:v>2.1579687478645564E-2</c:v>
                </c:pt>
                <c:pt idx="547">
                  <c:v>2.161873689707447E-2</c:v>
                </c:pt>
                <c:pt idx="548">
                  <c:v>2.1657784596975399E-2</c:v>
                </c:pt>
                <c:pt idx="549">
                  <c:v>2.1696830578423996E-2</c:v>
                </c:pt>
                <c:pt idx="550">
                  <c:v>2.173587484149591E-2</c:v>
                </c:pt>
                <c:pt idx="551">
                  <c:v>2.1774917386266725E-2</c:v>
                </c:pt>
                <c:pt idx="552">
                  <c:v>2.1813958212812123E-2</c:v>
                </c:pt>
                <c:pt idx="553">
                  <c:v>2.1852997321207684E-2</c:v>
                </c:pt>
                <c:pt idx="554">
                  <c:v>2.189203471152899E-2</c:v>
                </c:pt>
                <c:pt idx="555">
                  <c:v>2.1931070383851628E-2</c:v>
                </c:pt>
                <c:pt idx="556">
                  <c:v>2.1970104338251382E-2</c:v>
                </c:pt>
                <c:pt idx="557">
                  <c:v>2.2009136574803627E-2</c:v>
                </c:pt>
                <c:pt idx="558">
                  <c:v>2.2048167093584072E-2</c:v>
                </c:pt>
                <c:pt idx="559">
                  <c:v>2.2087195894668354E-2</c:v>
                </c:pt>
                <c:pt idx="560">
                  <c:v>2.2126222978132003E-2</c:v>
                </c:pt>
                <c:pt idx="561">
                  <c:v>2.2165248344050544E-2</c:v>
                </c:pt>
                <c:pt idx="562">
                  <c:v>2.2204271992499719E-2</c:v>
                </c:pt>
                <c:pt idx="563">
                  <c:v>2.2243293923555084E-2</c:v>
                </c:pt>
                <c:pt idx="564">
                  <c:v>2.2282314137292081E-2</c:v>
                </c:pt>
                <c:pt idx="565">
                  <c:v>2.232133263378637E-2</c:v>
                </c:pt>
                <c:pt idx="566">
                  <c:v>2.2360349413113583E-2</c:v>
                </c:pt>
                <c:pt idx="567">
                  <c:v>2.2399364475349109E-2</c:v>
                </c:pt>
                <c:pt idx="568">
                  <c:v>2.2438377820568737E-2</c:v>
                </c:pt>
                <c:pt idx="569">
                  <c:v>2.247738944884797E-2</c:v>
                </c:pt>
                <c:pt idx="570">
                  <c:v>2.2516399360262233E-2</c:v>
                </c:pt>
                <c:pt idx="571">
                  <c:v>2.255540755488724E-2</c:v>
                </c:pt>
                <c:pt idx="572">
                  <c:v>2.25944140327984E-2</c:v>
                </c:pt>
                <c:pt idx="573">
                  <c:v>2.2633418794071332E-2</c:v>
                </c:pt>
                <c:pt idx="574">
                  <c:v>2.2672421838781685E-2</c:v>
                </c:pt>
                <c:pt idx="575">
                  <c:v>2.2711423167004873E-2</c:v>
                </c:pt>
                <c:pt idx="576">
                  <c:v>2.2750422778816452E-2</c:v>
                </c:pt>
                <c:pt idx="577">
                  <c:v>2.2789420674291946E-2</c:v>
                </c:pt>
                <c:pt idx="578">
                  <c:v>2.2828416853506964E-2</c:v>
                </c:pt>
                <c:pt idx="579">
                  <c:v>2.2867411316536978E-2</c:v>
                </c:pt>
                <c:pt idx="580">
                  <c:v>2.2906404063457564E-2</c:v>
                </c:pt>
                <c:pt idx="581">
                  <c:v>2.294539509434421E-2</c:v>
                </c:pt>
                <c:pt idx="582">
                  <c:v>2.2984384409272293E-2</c:v>
                </c:pt>
                <c:pt idx="583">
                  <c:v>2.3023372008317604E-2</c:v>
                </c:pt>
                <c:pt idx="584">
                  <c:v>2.3062357891555547E-2</c:v>
                </c:pt>
                <c:pt idx="585">
                  <c:v>2.3101342059061437E-2</c:v>
                </c:pt>
                <c:pt idx="586">
                  <c:v>2.3140324510911126E-2</c:v>
                </c:pt>
                <c:pt idx="587">
                  <c:v>2.3179305247179829E-2</c:v>
                </c:pt>
                <c:pt idx="588">
                  <c:v>2.3218284267943194E-2</c:v>
                </c:pt>
                <c:pt idx="589">
                  <c:v>2.3257261573276632E-2</c:v>
                </c:pt>
                <c:pt idx="590">
                  <c:v>2.3296237163255702E-2</c:v>
                </c:pt>
                <c:pt idx="591">
                  <c:v>2.3335211037955932E-2</c:v>
                </c:pt>
                <c:pt idx="592">
                  <c:v>2.3374183197452721E-2</c:v>
                </c:pt>
                <c:pt idx="593">
                  <c:v>2.3413153641821536E-2</c:v>
                </c:pt>
                <c:pt idx="594">
                  <c:v>2.3452122371137873E-2</c:v>
                </c:pt>
                <c:pt idx="595">
                  <c:v>2.3491089385477306E-2</c:v>
                </c:pt>
                <c:pt idx="596">
                  <c:v>2.3530054684915244E-2</c:v>
                </c:pt>
                <c:pt idx="597">
                  <c:v>2.3569018269527113E-2</c:v>
                </c:pt>
                <c:pt idx="598">
                  <c:v>2.3607980139388418E-2</c:v>
                </c:pt>
                <c:pt idx="599">
                  <c:v>2.3646940294574672E-2</c:v>
                </c:pt>
                <c:pt idx="600">
                  <c:v>2.36858987351612E-2</c:v>
                </c:pt>
                <c:pt idx="601">
                  <c:v>2.3724855461223538E-2</c:v>
                </c:pt>
                <c:pt idx="602">
                  <c:v>2.3763810472837238E-2</c:v>
                </c:pt>
                <c:pt idx="603">
                  <c:v>2.3802763770077555E-2</c:v>
                </c:pt>
                <c:pt idx="604">
                  <c:v>2.3841715353020123E-2</c:v>
                </c:pt>
                <c:pt idx="605">
                  <c:v>2.3880665221740194E-2</c:v>
                </c:pt>
                <c:pt idx="606">
                  <c:v>2.3919613376313355E-2</c:v>
                </c:pt>
                <c:pt idx="607">
                  <c:v>2.3958559816815085E-2</c:v>
                </c:pt>
                <c:pt idx="608">
                  <c:v>2.3997504543320655E-2</c:v>
                </c:pt>
                <c:pt idx="609">
                  <c:v>2.4036447555905588E-2</c:v>
                </c:pt>
                <c:pt idx="610">
                  <c:v>2.4075388854645198E-2</c:v>
                </c:pt>
                <c:pt idx="611">
                  <c:v>2.4114328439615099E-2</c:v>
                </c:pt>
                <c:pt idx="612">
                  <c:v>2.4153266310890598E-2</c:v>
                </c:pt>
                <c:pt idx="613">
                  <c:v>2.4192202468547121E-2</c:v>
                </c:pt>
                <c:pt idx="614">
                  <c:v>2.4231136912660097E-2</c:v>
                </c:pt>
                <c:pt idx="615">
                  <c:v>2.427006964330489E-2</c:v>
                </c:pt>
                <c:pt idx="616">
                  <c:v>2.4309000660556943E-2</c:v>
                </c:pt>
                <c:pt idx="617">
                  <c:v>2.4347929964491696E-2</c:v>
                </c:pt>
                <c:pt idx="618">
                  <c:v>2.4386857555184504E-2</c:v>
                </c:pt>
                <c:pt idx="619">
                  <c:v>2.4425783432710749E-2</c:v>
                </c:pt>
                <c:pt idx="620">
                  <c:v>2.4464707597145904E-2</c:v>
                </c:pt>
                <c:pt idx="621">
                  <c:v>2.4503630048565248E-2</c:v>
                </c:pt>
                <c:pt idx="622">
                  <c:v>2.454255078704427E-2</c:v>
                </c:pt>
                <c:pt idx="623">
                  <c:v>2.4581469812658272E-2</c:v>
                </c:pt>
                <c:pt idx="624">
                  <c:v>2.4620387125482583E-2</c:v>
                </c:pt>
                <c:pt idx="625">
                  <c:v>2.4659302725592813E-2</c:v>
                </c:pt>
                <c:pt idx="626">
                  <c:v>2.469821661306406E-2</c:v>
                </c:pt>
                <c:pt idx="627">
                  <c:v>2.4737128787971879E-2</c:v>
                </c:pt>
                <c:pt idx="628">
                  <c:v>2.477603925039153E-2</c:v>
                </c:pt>
                <c:pt idx="629">
                  <c:v>2.4814948000398542E-2</c:v>
                </c:pt>
                <c:pt idx="630">
                  <c:v>2.4853855038068071E-2</c:v>
                </c:pt>
                <c:pt idx="631">
                  <c:v>2.4892760363475593E-2</c:v>
                </c:pt>
                <c:pt idx="632">
                  <c:v>2.493166397669639E-2</c:v>
                </c:pt>
                <c:pt idx="633">
                  <c:v>2.4970565877805842E-2</c:v>
                </c:pt>
                <c:pt idx="634">
                  <c:v>2.5009466066879326E-2</c:v>
                </c:pt>
                <c:pt idx="635">
                  <c:v>2.5048364543992129E-2</c:v>
                </c:pt>
                <c:pt idx="636">
                  <c:v>2.5087261309219625E-2</c:v>
                </c:pt>
                <c:pt idx="637">
                  <c:v>2.5126156362637229E-2</c:v>
                </c:pt>
                <c:pt idx="638">
                  <c:v>2.5165049704320149E-2</c:v>
                </c:pt>
                <c:pt idx="639">
                  <c:v>2.5203941334343737E-2</c:v>
                </c:pt>
                <c:pt idx="640">
                  <c:v>2.5242831252783413E-2</c:v>
                </c:pt>
                <c:pt idx="641">
                  <c:v>2.5281719459714403E-2</c:v>
                </c:pt>
                <c:pt idx="642">
                  <c:v>2.532060595521194E-2</c:v>
                </c:pt>
                <c:pt idx="643">
                  <c:v>2.5359490739351665E-2</c:v>
                </c:pt>
                <c:pt idx="644">
                  <c:v>2.5398373812208514E-2</c:v>
                </c:pt>
                <c:pt idx="645">
                  <c:v>2.543725517385808E-2</c:v>
                </c:pt>
                <c:pt idx="646">
                  <c:v>2.5476134824375534E-2</c:v>
                </c:pt>
                <c:pt idx="647">
                  <c:v>2.5515012763836161E-2</c:v>
                </c:pt>
                <c:pt idx="648">
                  <c:v>2.5553888992315338E-2</c:v>
                </c:pt>
                <c:pt idx="649">
                  <c:v>2.5592763509888372E-2</c:v>
                </c:pt>
                <c:pt idx="650">
                  <c:v>2.5631636316630384E-2</c:v>
                </c:pt>
                <c:pt idx="651">
                  <c:v>2.5670507412616887E-2</c:v>
                </c:pt>
                <c:pt idx="652">
                  <c:v>2.5709376797923091E-2</c:v>
                </c:pt>
                <c:pt idx="653">
                  <c:v>2.5748244472624211E-2</c:v>
                </c:pt>
                <c:pt idx="654">
                  <c:v>2.5787110436795588E-2</c:v>
                </c:pt>
                <c:pt idx="655">
                  <c:v>2.5825974690512569E-2</c:v>
                </c:pt>
                <c:pt idx="656">
                  <c:v>2.5864837233850236E-2</c:v>
                </c:pt>
                <c:pt idx="657">
                  <c:v>2.5903698066884032E-2</c:v>
                </c:pt>
                <c:pt idx="658">
                  <c:v>2.594255718968921E-2</c:v>
                </c:pt>
                <c:pt idx="659">
                  <c:v>2.5981414602340908E-2</c:v>
                </c:pt>
                <c:pt idx="660">
                  <c:v>2.6020270304914508E-2</c:v>
                </c:pt>
                <c:pt idx="661">
                  <c:v>2.6059124297485216E-2</c:v>
                </c:pt>
                <c:pt idx="662">
                  <c:v>2.6097976580128354E-2</c:v>
                </c:pt>
                <c:pt idx="663">
                  <c:v>2.6136827152919036E-2</c:v>
                </c:pt>
                <c:pt idx="664">
                  <c:v>2.6175676015932667E-2</c:v>
                </c:pt>
                <c:pt idx="665">
                  <c:v>2.6214523169244355E-2</c:v>
                </c:pt>
                <c:pt idx="666">
                  <c:v>2.6253368612929356E-2</c:v>
                </c:pt>
                <c:pt idx="667">
                  <c:v>2.6292212347062981E-2</c:v>
                </c:pt>
                <c:pt idx="668">
                  <c:v>2.6331054371720571E-2</c:v>
                </c:pt>
                <c:pt idx="669">
                  <c:v>2.6369894686977074E-2</c:v>
                </c:pt>
                <c:pt idx="670">
                  <c:v>2.6408733292907934E-2</c:v>
                </c:pt>
                <c:pt idx="671">
                  <c:v>2.6447570189588199E-2</c:v>
                </c:pt>
                <c:pt idx="672">
                  <c:v>2.6486405377093309E-2</c:v>
                </c:pt>
                <c:pt idx="673">
                  <c:v>2.6525238855498352E-2</c:v>
                </c:pt>
                <c:pt idx="674">
                  <c:v>2.656407062487853E-2</c:v>
                </c:pt>
                <c:pt idx="675">
                  <c:v>2.6602900685309162E-2</c:v>
                </c:pt>
                <c:pt idx="676">
                  <c:v>2.6641729036865257E-2</c:v>
                </c:pt>
                <c:pt idx="677">
                  <c:v>2.6680555679622228E-2</c:v>
                </c:pt>
                <c:pt idx="678">
                  <c:v>2.6719380613655083E-2</c:v>
                </c:pt>
                <c:pt idx="679">
                  <c:v>2.6758203839039246E-2</c:v>
                </c:pt>
                <c:pt idx="680">
                  <c:v>2.6797025355849713E-2</c:v>
                </c:pt>
                <c:pt idx="681">
                  <c:v>2.6835845164161837E-2</c:v>
                </c:pt>
                <c:pt idx="682">
                  <c:v>2.6874663264050594E-2</c:v>
                </c:pt>
                <c:pt idx="683">
                  <c:v>2.6913479655591339E-2</c:v>
                </c:pt>
                <c:pt idx="684">
                  <c:v>2.6952294338859303E-2</c:v>
                </c:pt>
                <c:pt idx="685">
                  <c:v>2.6991107313929442E-2</c:v>
                </c:pt>
                <c:pt idx="686">
                  <c:v>2.7029918580877124E-2</c:v>
                </c:pt>
                <c:pt idx="687">
                  <c:v>2.7068728139777433E-2</c:v>
                </c:pt>
                <c:pt idx="688">
                  <c:v>2.7107535990705686E-2</c:v>
                </c:pt>
                <c:pt idx="689">
                  <c:v>2.7146342133736782E-2</c:v>
                </c:pt>
                <c:pt idx="690">
                  <c:v>2.7185146568946047E-2</c:v>
                </c:pt>
                <c:pt idx="691">
                  <c:v>2.7223949296408576E-2</c:v>
                </c:pt>
                <c:pt idx="692">
                  <c:v>2.72627503161996E-2</c:v>
                </c:pt>
                <c:pt idx="693">
                  <c:v>2.7301549628394248E-2</c:v>
                </c:pt>
                <c:pt idx="694">
                  <c:v>2.7340347233067636E-2</c:v>
                </c:pt>
                <c:pt idx="695">
                  <c:v>2.7379143130294912E-2</c:v>
                </c:pt>
                <c:pt idx="696">
                  <c:v>2.7417937320151218E-2</c:v>
                </c:pt>
                <c:pt idx="697">
                  <c:v>2.7456729802711733E-2</c:v>
                </c:pt>
                <c:pt idx="698">
                  <c:v>2.7495520578051533E-2</c:v>
                </c:pt>
                <c:pt idx="699">
                  <c:v>2.75343096462458E-2</c:v>
                </c:pt>
                <c:pt idx="700">
                  <c:v>2.757309700736971E-2</c:v>
                </c:pt>
                <c:pt idx="701">
                  <c:v>2.7611882661498235E-2</c:v>
                </c:pt>
                <c:pt idx="702">
                  <c:v>2.7650666608706565E-2</c:v>
                </c:pt>
                <c:pt idx="703">
                  <c:v>2.7689448849069896E-2</c:v>
                </c:pt>
                <c:pt idx="704">
                  <c:v>2.7728229382663255E-2</c:v>
                </c:pt>
                <c:pt idx="705">
                  <c:v>2.7767008209561777E-2</c:v>
                </c:pt>
                <c:pt idx="706">
                  <c:v>2.7805785329840575E-2</c:v>
                </c:pt>
                <c:pt idx="707">
                  <c:v>2.7844560743574689E-2</c:v>
                </c:pt>
                <c:pt idx="708">
                  <c:v>2.7883334450839375E-2</c:v>
                </c:pt>
                <c:pt idx="709">
                  <c:v>2.7922106451709568E-2</c:v>
                </c:pt>
                <c:pt idx="710">
                  <c:v>2.7960876746260511E-2</c:v>
                </c:pt>
                <c:pt idx="711">
                  <c:v>2.7999645334567256E-2</c:v>
                </c:pt>
                <c:pt idx="712">
                  <c:v>2.8038412216704774E-2</c:v>
                </c:pt>
                <c:pt idx="713">
                  <c:v>2.8077177392748242E-2</c:v>
                </c:pt>
                <c:pt idx="714">
                  <c:v>2.8115940862772776E-2</c:v>
                </c:pt>
                <c:pt idx="715">
                  <c:v>2.8154702626853389E-2</c:v>
                </c:pt>
                <c:pt idx="716">
                  <c:v>2.8193462685065084E-2</c:v>
                </c:pt>
                <c:pt idx="717">
                  <c:v>2.8232221037483171E-2</c:v>
                </c:pt>
                <c:pt idx="718">
                  <c:v>2.827097768418247E-2</c:v>
                </c:pt>
                <c:pt idx="719">
                  <c:v>2.8309732625238216E-2</c:v>
                </c:pt>
                <c:pt idx="720">
                  <c:v>2.8348485860725432E-2</c:v>
                </c:pt>
                <c:pt idx="721">
                  <c:v>2.8387237390719147E-2</c:v>
                </c:pt>
                <c:pt idx="722">
                  <c:v>2.842598721529431E-2</c:v>
                </c:pt>
                <c:pt idx="723">
                  <c:v>2.84647353345262E-2</c:v>
                </c:pt>
                <c:pt idx="724">
                  <c:v>2.8503481748489667E-2</c:v>
                </c:pt>
                <c:pt idx="725">
                  <c:v>2.8542226457259942E-2</c:v>
                </c:pt>
                <c:pt idx="726">
                  <c:v>2.8580969460911911E-2</c:v>
                </c:pt>
                <c:pt idx="727">
                  <c:v>2.8619710759520682E-2</c:v>
                </c:pt>
                <c:pt idx="728">
                  <c:v>2.8658450353161263E-2</c:v>
                </c:pt>
                <c:pt idx="729">
                  <c:v>2.8697188241908738E-2</c:v>
                </c:pt>
                <c:pt idx="730">
                  <c:v>2.8735924425838111E-2</c:v>
                </c:pt>
                <c:pt idx="731">
                  <c:v>2.8774658905024293E-2</c:v>
                </c:pt>
                <c:pt idx="732">
                  <c:v>2.8813391679542527E-2</c:v>
                </c:pt>
                <c:pt idx="733">
                  <c:v>2.8852122749467631E-2</c:v>
                </c:pt>
                <c:pt idx="734">
                  <c:v>2.889085211487474E-2</c:v>
                </c:pt>
                <c:pt idx="735">
                  <c:v>2.89295797758388E-2</c:v>
                </c:pt>
                <c:pt idx="736">
                  <c:v>2.896830573243489E-2</c:v>
                </c:pt>
                <c:pt idx="737">
                  <c:v>2.9007029984737958E-2</c:v>
                </c:pt>
                <c:pt idx="738">
                  <c:v>2.904575253282303E-2</c:v>
                </c:pt>
                <c:pt idx="739">
                  <c:v>2.9084473376765098E-2</c:v>
                </c:pt>
                <c:pt idx="740">
                  <c:v>2.9123192516639168E-2</c:v>
                </c:pt>
                <c:pt idx="741">
                  <c:v>2.9161909952520253E-2</c:v>
                </c:pt>
                <c:pt idx="742">
                  <c:v>2.9200625684483224E-2</c:v>
                </c:pt>
                <c:pt idx="743">
                  <c:v>2.9239339712603295E-2</c:v>
                </c:pt>
                <c:pt idx="744">
                  <c:v>2.9278052036955174E-2</c:v>
                </c:pt>
                <c:pt idx="745">
                  <c:v>2.9316762657614102E-2</c:v>
                </c:pt>
                <c:pt idx="746">
                  <c:v>2.9355471574654797E-2</c:v>
                </c:pt>
                <c:pt idx="747">
                  <c:v>2.9394178788152495E-2</c:v>
                </c:pt>
                <c:pt idx="748">
                  <c:v>2.9432884298182041E-2</c:v>
                </c:pt>
                <c:pt idx="749">
                  <c:v>2.9471588104818282E-2</c:v>
                </c:pt>
                <c:pt idx="750">
                  <c:v>2.951029020813635E-2</c:v>
                </c:pt>
                <c:pt idx="751">
                  <c:v>2.9548990608211204E-2</c:v>
                </c:pt>
                <c:pt idx="752">
                  <c:v>2.9587689305117709E-2</c:v>
                </c:pt>
                <c:pt idx="753">
                  <c:v>2.9626386298930843E-2</c:v>
                </c:pt>
                <c:pt idx="754">
                  <c:v>2.9665081589725618E-2</c:v>
                </c:pt>
                <c:pt idx="755">
                  <c:v>2.9703775177576948E-2</c:v>
                </c:pt>
                <c:pt idx="756">
                  <c:v>2.9742467062559726E-2</c:v>
                </c:pt>
                <c:pt idx="757">
                  <c:v>2.9781157244748977E-2</c:v>
                </c:pt>
                <c:pt idx="758">
                  <c:v>2.9819845724219512E-2</c:v>
                </c:pt>
                <c:pt idx="759">
                  <c:v>2.9858532501046364E-2</c:v>
                </c:pt>
                <c:pt idx="760">
                  <c:v>2.9897217575304454E-2</c:v>
                </c:pt>
                <c:pt idx="761">
                  <c:v>2.993590094706871E-2</c:v>
                </c:pt>
                <c:pt idx="762">
                  <c:v>2.9974582616414079E-2</c:v>
                </c:pt>
                <c:pt idx="763">
                  <c:v>3.0013262583415346E-2</c:v>
                </c:pt>
                <c:pt idx="764">
                  <c:v>3.0051940848147583E-2</c:v>
                </c:pt>
                <c:pt idx="765">
                  <c:v>3.0090617410685663E-2</c:v>
                </c:pt>
                <c:pt idx="766">
                  <c:v>3.0129292271104457E-2</c:v>
                </c:pt>
                <c:pt idx="767">
                  <c:v>3.0167965429478853E-2</c:v>
                </c:pt>
                <c:pt idx="768">
                  <c:v>3.0206636885883924E-2</c:v>
                </c:pt>
                <c:pt idx="769">
                  <c:v>3.0245306640394376E-2</c:v>
                </c:pt>
                <c:pt idx="770">
                  <c:v>3.0283974693085112E-2</c:v>
                </c:pt>
                <c:pt idx="771">
                  <c:v>3.0322641044031186E-2</c:v>
                </c:pt>
                <c:pt idx="772">
                  <c:v>3.0361305693307306E-2</c:v>
                </c:pt>
                <c:pt idx="773">
                  <c:v>3.0399968640988505E-2</c:v>
                </c:pt>
                <c:pt idx="774">
                  <c:v>3.0438629887149529E-2</c:v>
                </c:pt>
                <c:pt idx="775">
                  <c:v>3.047728943186543E-2</c:v>
                </c:pt>
                <c:pt idx="776">
                  <c:v>3.0515947275210939E-2</c:v>
                </c:pt>
                <c:pt idx="777">
                  <c:v>3.0554603417261003E-2</c:v>
                </c:pt>
                <c:pt idx="778">
                  <c:v>3.0593257858090393E-2</c:v>
                </c:pt>
                <c:pt idx="779">
                  <c:v>3.063191059777419E-2</c:v>
                </c:pt>
                <c:pt idx="780">
                  <c:v>3.067056163638697E-2</c:v>
                </c:pt>
                <c:pt idx="781">
                  <c:v>3.0709210974003941E-2</c:v>
                </c:pt>
                <c:pt idx="782">
                  <c:v>3.0747858610699601E-2</c:v>
                </c:pt>
                <c:pt idx="783">
                  <c:v>3.0786504546548979E-2</c:v>
                </c:pt>
                <c:pt idx="784">
                  <c:v>3.0825148781627069E-2</c:v>
                </c:pt>
                <c:pt idx="785">
                  <c:v>3.0863791316008384E-2</c:v>
                </c:pt>
                <c:pt idx="786">
                  <c:v>3.0902432149768067E-2</c:v>
                </c:pt>
                <c:pt idx="787">
                  <c:v>3.0941071282980862E-2</c:v>
                </c:pt>
                <c:pt idx="788">
                  <c:v>3.0979708715721536E-2</c:v>
                </c:pt>
                <c:pt idx="789">
                  <c:v>3.1018344448064936E-2</c:v>
                </c:pt>
                <c:pt idx="790">
                  <c:v>3.1056978480086008E-2</c:v>
                </c:pt>
                <c:pt idx="791">
                  <c:v>3.1095610811859388E-2</c:v>
                </c:pt>
                <c:pt idx="792">
                  <c:v>3.1134241443460151E-2</c:v>
                </c:pt>
                <c:pt idx="793">
                  <c:v>3.117287037496301E-2</c:v>
                </c:pt>
                <c:pt idx="794">
                  <c:v>3.1211497606442675E-2</c:v>
                </c:pt>
                <c:pt idx="795">
                  <c:v>3.1250123137974047E-2</c:v>
                </c:pt>
                <c:pt idx="796">
                  <c:v>3.1288746969631902E-2</c:v>
                </c:pt>
                <c:pt idx="797">
                  <c:v>3.1327369101491157E-2</c:v>
                </c:pt>
                <c:pt idx="798">
                  <c:v>3.1365989533626508E-2</c:v>
                </c:pt>
                <c:pt idx="799">
                  <c:v>3.1404608266112806E-2</c:v>
                </c:pt>
                <c:pt idx="800">
                  <c:v>3.1443225299024789E-2</c:v>
                </c:pt>
                <c:pt idx="801">
                  <c:v>3.1481840632437336E-2</c:v>
                </c:pt>
                <c:pt idx="802">
                  <c:v>3.1520454266425184E-2</c:v>
                </c:pt>
                <c:pt idx="803">
                  <c:v>3.1559066201063177E-2</c:v>
                </c:pt>
                <c:pt idx="804">
                  <c:v>3.1597676436425949E-2</c:v>
                </c:pt>
                <c:pt idx="805">
                  <c:v>3.1636284972588483E-2</c:v>
                </c:pt>
                <c:pt idx="806">
                  <c:v>3.1674891809625454E-2</c:v>
                </c:pt>
                <c:pt idx="807">
                  <c:v>3.1713496947611663E-2</c:v>
                </c:pt>
                <c:pt idx="808">
                  <c:v>3.1752100386621934E-2</c:v>
                </c:pt>
                <c:pt idx="809">
                  <c:v>3.1790702126730859E-2</c:v>
                </c:pt>
                <c:pt idx="810">
                  <c:v>3.1829302168013343E-2</c:v>
                </c:pt>
                <c:pt idx="811">
                  <c:v>3.1867900510544112E-2</c:v>
                </c:pt>
                <c:pt idx="812">
                  <c:v>3.1906497154398E-2</c:v>
                </c:pt>
                <c:pt idx="813">
                  <c:v>3.1945092099649637E-2</c:v>
                </c:pt>
                <c:pt idx="814">
                  <c:v>3.1983685346373879E-2</c:v>
                </c:pt>
                <c:pt idx="815">
                  <c:v>3.202227689464536E-2</c:v>
                </c:pt>
                <c:pt idx="816">
                  <c:v>3.2060866744539014E-2</c:v>
                </c:pt>
                <c:pt idx="817">
                  <c:v>3.209945489612933E-2</c:v>
                </c:pt>
                <c:pt idx="818">
                  <c:v>3.2138041349491282E-2</c:v>
                </c:pt>
                <c:pt idx="819">
                  <c:v>3.2176626104699423E-2</c:v>
                </c:pt>
                <c:pt idx="820">
                  <c:v>3.2215209161828663E-2</c:v>
                </c:pt>
                <c:pt idx="821">
                  <c:v>3.2253790520953569E-2</c:v>
                </c:pt>
                <c:pt idx="822">
                  <c:v>3.2292370182148977E-2</c:v>
                </c:pt>
                <c:pt idx="823">
                  <c:v>3.2330948145489584E-2</c:v>
                </c:pt>
                <c:pt idx="824">
                  <c:v>3.2369524411050003E-2</c:v>
                </c:pt>
                <c:pt idx="825">
                  <c:v>3.2408098978905175E-2</c:v>
                </c:pt>
                <c:pt idx="826">
                  <c:v>3.2446671849129534E-2</c:v>
                </c:pt>
                <c:pt idx="827">
                  <c:v>3.2485243021798033E-2</c:v>
                </c:pt>
                <c:pt idx="828">
                  <c:v>3.2523812496985292E-2</c:v>
                </c:pt>
                <c:pt idx="829">
                  <c:v>3.256238027476601E-2</c:v>
                </c:pt>
                <c:pt idx="830">
                  <c:v>3.2600946355214835E-2</c:v>
                </c:pt>
                <c:pt idx="831">
                  <c:v>3.2639510738406464E-2</c:v>
                </c:pt>
                <c:pt idx="832">
                  <c:v>3.2678073424415657E-2</c:v>
                </c:pt>
                <c:pt idx="833">
                  <c:v>3.2716634413317111E-2</c:v>
                </c:pt>
                <c:pt idx="834">
                  <c:v>3.2755193705185461E-2</c:v>
                </c:pt>
                <c:pt idx="835">
                  <c:v>3.279375130009541E-2</c:v>
                </c:pt>
                <c:pt idx="836">
                  <c:v>3.2832307198121656E-2</c:v>
                </c:pt>
                <c:pt idx="837">
                  <c:v>3.2870861399338799E-2</c:v>
                </c:pt>
                <c:pt idx="838">
                  <c:v>3.2909413903821703E-2</c:v>
                </c:pt>
                <c:pt idx="839">
                  <c:v>3.2947964711644781E-2</c:v>
                </c:pt>
                <c:pt idx="840">
                  <c:v>3.2986513822882882E-2</c:v>
                </c:pt>
                <c:pt idx="841">
                  <c:v>3.3025061237610565E-2</c:v>
                </c:pt>
                <c:pt idx="842">
                  <c:v>3.3063606955902644E-2</c:v>
                </c:pt>
                <c:pt idx="843">
                  <c:v>3.310215097783361E-2</c:v>
                </c:pt>
                <c:pt idx="844">
                  <c:v>3.3140693303478123E-2</c:v>
                </c:pt>
                <c:pt idx="845">
                  <c:v>3.3179233932910966E-2</c:v>
                </c:pt>
                <c:pt idx="846">
                  <c:v>3.3217772866206613E-2</c:v>
                </c:pt>
                <c:pt idx="847">
                  <c:v>3.3256310103439941E-2</c:v>
                </c:pt>
                <c:pt idx="848">
                  <c:v>3.3294845644685343E-2</c:v>
                </c:pt>
                <c:pt idx="849">
                  <c:v>3.3333379490017648E-2</c:v>
                </c:pt>
                <c:pt idx="850">
                  <c:v>3.3371911639511365E-2</c:v>
                </c:pt>
                <c:pt idx="851">
                  <c:v>3.3410442093241129E-2</c:v>
                </c:pt>
                <c:pt idx="852">
                  <c:v>3.3448970851281672E-2</c:v>
                </c:pt>
                <c:pt idx="853">
                  <c:v>3.3487497913707483E-2</c:v>
                </c:pt>
                <c:pt idx="854">
                  <c:v>3.3526023280593224E-2</c:v>
                </c:pt>
                <c:pt idx="855">
                  <c:v>3.3564546952013635E-2</c:v>
                </c:pt>
                <c:pt idx="856">
                  <c:v>3.360306892804317E-2</c:v>
                </c:pt>
                <c:pt idx="857">
                  <c:v>3.3641589208756519E-2</c:v>
                </c:pt>
                <c:pt idx="858">
                  <c:v>3.3680107794228357E-2</c:v>
                </c:pt>
                <c:pt idx="859">
                  <c:v>3.3718624684533141E-2</c:v>
                </c:pt>
                <c:pt idx="860">
                  <c:v>3.3757139879745469E-2</c:v>
                </c:pt>
                <c:pt idx="861">
                  <c:v>3.3795653379940123E-2</c:v>
                </c:pt>
                <c:pt idx="862">
                  <c:v>3.3834165185191514E-2</c:v>
                </c:pt>
                <c:pt idx="863">
                  <c:v>3.3872675295574396E-2</c:v>
                </c:pt>
                <c:pt idx="864">
                  <c:v>3.3911183711163154E-2</c:v>
                </c:pt>
                <c:pt idx="865">
                  <c:v>3.3949690432032449E-2</c:v>
                </c:pt>
                <c:pt idx="866">
                  <c:v>3.398819545825698E-2</c:v>
                </c:pt>
                <c:pt idx="867">
                  <c:v>3.4026698789911283E-2</c:v>
                </c:pt>
                <c:pt idx="868">
                  <c:v>3.40652004270698E-2</c:v>
                </c:pt>
                <c:pt idx="869">
                  <c:v>3.4103700369807199E-2</c:v>
                </c:pt>
                <c:pt idx="870">
                  <c:v>3.4142198618198068E-2</c:v>
                </c:pt>
                <c:pt idx="871">
                  <c:v>3.4180695172316956E-2</c:v>
                </c:pt>
                <c:pt idx="872">
                  <c:v>3.4219190032238452E-2</c:v>
                </c:pt>
                <c:pt idx="873">
                  <c:v>3.4257683198036931E-2</c:v>
                </c:pt>
                <c:pt idx="874">
                  <c:v>3.4296174669787287E-2</c:v>
                </c:pt>
                <c:pt idx="875">
                  <c:v>3.4334664447563737E-2</c:v>
                </c:pt>
                <c:pt idx="876">
                  <c:v>3.4373152531440986E-2</c:v>
                </c:pt>
                <c:pt idx="877">
                  <c:v>3.4411638921493626E-2</c:v>
                </c:pt>
                <c:pt idx="878">
                  <c:v>3.4450123617796084E-2</c:v>
                </c:pt>
                <c:pt idx="879">
                  <c:v>3.4488606620422982E-2</c:v>
                </c:pt>
                <c:pt idx="880">
                  <c:v>3.4527087929448884E-2</c:v>
                </c:pt>
                <c:pt idx="881">
                  <c:v>3.4565567544948134E-2</c:v>
                </c:pt>
                <c:pt idx="882">
                  <c:v>3.4604045466995498E-2</c:v>
                </c:pt>
                <c:pt idx="883">
                  <c:v>3.4642521695665292E-2</c:v>
                </c:pt>
                <c:pt idx="884">
                  <c:v>3.4680996231032254E-2</c:v>
                </c:pt>
                <c:pt idx="885">
                  <c:v>3.4719469073170764E-2</c:v>
                </c:pt>
                <c:pt idx="886">
                  <c:v>3.4757940222155295E-2</c:v>
                </c:pt>
                <c:pt idx="887">
                  <c:v>3.4796409678060518E-2</c:v>
                </c:pt>
                <c:pt idx="888">
                  <c:v>3.4834877440960747E-2</c:v>
                </c:pt>
                <c:pt idx="889">
                  <c:v>3.4873343510930674E-2</c:v>
                </c:pt>
                <c:pt idx="890">
                  <c:v>3.4911807888044717E-2</c:v>
                </c:pt>
                <c:pt idx="891">
                  <c:v>3.4950270572377373E-2</c:v>
                </c:pt>
                <c:pt idx="892">
                  <c:v>3.4988731564003187E-2</c:v>
                </c:pt>
                <c:pt idx="893">
                  <c:v>3.5027190862996493E-2</c:v>
                </c:pt>
                <c:pt idx="894">
                  <c:v>3.5065648469432026E-2</c:v>
                </c:pt>
                <c:pt idx="895">
                  <c:v>3.5104104383384051E-2</c:v>
                </c:pt>
                <c:pt idx="896">
                  <c:v>3.5142558604927196E-2</c:v>
                </c:pt>
                <c:pt idx="897">
                  <c:v>3.5181011134135867E-2</c:v>
                </c:pt>
                <c:pt idx="898">
                  <c:v>3.5219461971084533E-2</c:v>
                </c:pt>
                <c:pt idx="899">
                  <c:v>3.5257911115847758E-2</c:v>
                </c:pt>
                <c:pt idx="900">
                  <c:v>3.5296358568499935E-2</c:v>
                </c:pt>
                <c:pt idx="901">
                  <c:v>3.5334804329115482E-2</c:v>
                </c:pt>
                <c:pt idx="902">
                  <c:v>3.5373248397769015E-2</c:v>
                </c:pt>
                <c:pt idx="903">
                  <c:v>3.5411690774534828E-2</c:v>
                </c:pt>
                <c:pt idx="904">
                  <c:v>3.5450131459487527E-2</c:v>
                </c:pt>
                <c:pt idx="905">
                  <c:v>3.548857045270145E-2</c:v>
                </c:pt>
                <c:pt idx="906">
                  <c:v>3.552700775425114E-2</c:v>
                </c:pt>
                <c:pt idx="907">
                  <c:v>3.5565443364210962E-2</c:v>
                </c:pt>
                <c:pt idx="908">
                  <c:v>3.5603877282655357E-2</c:v>
                </c:pt>
                <c:pt idx="909">
                  <c:v>3.5642309509658868E-2</c:v>
                </c:pt>
                <c:pt idx="910">
                  <c:v>3.5680740045295825E-2</c:v>
                </c:pt>
                <c:pt idx="911">
                  <c:v>3.5719168889640704E-2</c:v>
                </c:pt>
                <c:pt idx="912">
                  <c:v>3.5757596042767917E-2</c:v>
                </c:pt>
                <c:pt idx="913">
                  <c:v>3.5796021504751953E-2</c:v>
                </c:pt>
                <c:pt idx="914">
                  <c:v>3.5834445275667128E-2</c:v>
                </c:pt>
                <c:pt idx="915">
                  <c:v>3.5872867355588048E-2</c:v>
                </c:pt>
                <c:pt idx="916">
                  <c:v>3.5911287744588918E-2</c:v>
                </c:pt>
                <c:pt idx="917">
                  <c:v>3.5949706442744256E-2</c:v>
                </c:pt>
                <c:pt idx="918">
                  <c:v>3.5988123450128404E-2</c:v>
                </c:pt>
                <c:pt idx="919">
                  <c:v>3.6026538766815872E-2</c:v>
                </c:pt>
                <c:pt idx="920">
                  <c:v>3.6064952392881003E-2</c:v>
                </c:pt>
                <c:pt idx="921">
                  <c:v>3.6103364328398273E-2</c:v>
                </c:pt>
                <c:pt idx="922">
                  <c:v>3.614177457344192E-2</c:v>
                </c:pt>
                <c:pt idx="923">
                  <c:v>3.6180183128086477E-2</c:v>
                </c:pt>
                <c:pt idx="924">
                  <c:v>3.6218589992406416E-2</c:v>
                </c:pt>
                <c:pt idx="925">
                  <c:v>3.6256995166475854E-2</c:v>
                </c:pt>
                <c:pt idx="926">
                  <c:v>3.6295398650369383E-2</c:v>
                </c:pt>
                <c:pt idx="927">
                  <c:v>3.6333800444161263E-2</c:v>
                </c:pt>
                <c:pt idx="928">
                  <c:v>3.6372200547926024E-2</c:v>
                </c:pt>
                <c:pt idx="929">
                  <c:v>3.6410598961737962E-2</c:v>
                </c:pt>
                <c:pt idx="930">
                  <c:v>3.6448995685671406E-2</c:v>
                </c:pt>
                <c:pt idx="931">
                  <c:v>3.6487390719800762E-2</c:v>
                </c:pt>
                <c:pt idx="932">
                  <c:v>3.6525784064200387E-2</c:v>
                </c:pt>
                <c:pt idx="933">
                  <c:v>3.6564175718944686E-2</c:v>
                </c:pt>
                <c:pt idx="934">
                  <c:v>3.660256568410792E-2</c:v>
                </c:pt>
                <c:pt idx="935">
                  <c:v>3.6640953959764522E-2</c:v>
                </c:pt>
                <c:pt idx="936">
                  <c:v>3.6679340545988828E-2</c:v>
                </c:pt>
                <c:pt idx="937">
                  <c:v>3.6717725442855211E-2</c:v>
                </c:pt>
                <c:pt idx="938">
                  <c:v>3.6756108650437942E-2</c:v>
                </c:pt>
                <c:pt idx="939">
                  <c:v>3.6794490168811519E-2</c:v>
                </c:pt>
                <c:pt idx="940">
                  <c:v>3.683286999805005E-2</c:v>
                </c:pt>
                <c:pt idx="941">
                  <c:v>3.6871248138228049E-2</c:v>
                </c:pt>
                <c:pt idx="942">
                  <c:v>3.6909624589419793E-2</c:v>
                </c:pt>
                <c:pt idx="943">
                  <c:v>3.6947999351699623E-2</c:v>
                </c:pt>
                <c:pt idx="944">
                  <c:v>3.6986372425141835E-2</c:v>
                </c:pt>
                <c:pt idx="945">
                  <c:v>3.7024743809820806E-2</c:v>
                </c:pt>
                <c:pt idx="946">
                  <c:v>3.7063113505810749E-2</c:v>
                </c:pt>
                <c:pt idx="947">
                  <c:v>3.710148151318611E-2</c:v>
                </c:pt>
                <c:pt idx="948">
                  <c:v>3.7139847832021122E-2</c:v>
                </c:pt>
                <c:pt idx="949">
                  <c:v>3.7178212462390059E-2</c:v>
                </c:pt>
                <c:pt idx="950">
                  <c:v>3.7216575404367395E-2</c:v>
                </c:pt>
                <c:pt idx="951">
                  <c:v>3.7254936658027184E-2</c:v>
                </c:pt>
                <c:pt idx="952">
                  <c:v>3.7293296223444024E-2</c:v>
                </c:pt>
                <c:pt idx="953">
                  <c:v>3.7331654100691995E-2</c:v>
                </c:pt>
                <c:pt idx="954">
                  <c:v>3.7370010289845393E-2</c:v>
                </c:pt>
                <c:pt idx="955">
                  <c:v>3.740836479097856E-2</c:v>
                </c:pt>
                <c:pt idx="956">
                  <c:v>3.7446717604165861E-2</c:v>
                </c:pt>
                <c:pt idx="957">
                  <c:v>3.7485068729481437E-2</c:v>
                </c:pt>
                <c:pt idx="958">
                  <c:v>3.7523418166999584E-2</c:v>
                </c:pt>
                <c:pt idx="959">
                  <c:v>3.7561765916794762E-2</c:v>
                </c:pt>
                <c:pt idx="960">
                  <c:v>3.7600111978941045E-2</c:v>
                </c:pt>
                <c:pt idx="961">
                  <c:v>3.7638456353512754E-2</c:v>
                </c:pt>
                <c:pt idx="962">
                  <c:v>3.7676799040584144E-2</c:v>
                </c:pt>
                <c:pt idx="963">
                  <c:v>3.7715140040229536E-2</c:v>
                </c:pt>
                <c:pt idx="964">
                  <c:v>3.7753479352523135E-2</c:v>
                </c:pt>
                <c:pt idx="965">
                  <c:v>3.7791816977539257E-2</c:v>
                </c:pt>
                <c:pt idx="966">
                  <c:v>3.7830152915352092E-2</c:v>
                </c:pt>
                <c:pt idx="967">
                  <c:v>3.7868487166036024E-2</c:v>
                </c:pt>
                <c:pt idx="968">
                  <c:v>3.7906819729665149E-2</c:v>
                </c:pt>
                <c:pt idx="969">
                  <c:v>3.794515060631367E-2</c:v>
                </c:pt>
                <c:pt idx="970">
                  <c:v>3.7983479796056006E-2</c:v>
                </c:pt>
                <c:pt idx="971">
                  <c:v>3.8021807298966197E-2</c:v>
                </c:pt>
                <c:pt idx="972">
                  <c:v>3.806013311511864E-2</c:v>
                </c:pt>
                <c:pt idx="973">
                  <c:v>3.8098457244587609E-2</c:v>
                </c:pt>
                <c:pt idx="974">
                  <c:v>3.8136779687447143E-2</c:v>
                </c:pt>
                <c:pt idx="975">
                  <c:v>3.817510044377153E-2</c:v>
                </c:pt>
                <c:pt idx="976">
                  <c:v>3.8213419513635133E-2</c:v>
                </c:pt>
                <c:pt idx="977">
                  <c:v>3.8251736897111928E-2</c:v>
                </c:pt>
                <c:pt idx="978">
                  <c:v>3.8290052594276265E-2</c:v>
                </c:pt>
                <c:pt idx="979">
                  <c:v>3.8328366605202446E-2</c:v>
                </c:pt>
                <c:pt idx="980">
                  <c:v>3.8366678929964516E-2</c:v>
                </c:pt>
                <c:pt idx="981">
                  <c:v>3.8404989568636784E-2</c:v>
                </c:pt>
                <c:pt idx="982">
                  <c:v>3.8443298521293356E-2</c:v>
                </c:pt>
                <c:pt idx="983">
                  <c:v>3.848160578800857E-2</c:v>
                </c:pt>
                <c:pt idx="984">
                  <c:v>3.8519911368856422E-2</c:v>
                </c:pt>
                <c:pt idx="985">
                  <c:v>3.8558215263911344E-2</c:v>
                </c:pt>
                <c:pt idx="986">
                  <c:v>3.8596517473247285E-2</c:v>
                </c:pt>
                <c:pt idx="987">
                  <c:v>3.8634817996938617E-2</c:v>
                </c:pt>
                <c:pt idx="988">
                  <c:v>3.8673116835059487E-2</c:v>
                </c:pt>
                <c:pt idx="989">
                  <c:v>3.871141398768399E-2</c:v>
                </c:pt>
                <c:pt idx="990">
                  <c:v>3.8749709454886275E-2</c:v>
                </c:pt>
                <c:pt idx="991">
                  <c:v>3.8788003236740726E-2</c:v>
                </c:pt>
                <c:pt idx="992">
                  <c:v>3.8826295333321208E-2</c:v>
                </c:pt>
                <c:pt idx="993">
                  <c:v>3.8864585744702182E-2</c:v>
                </c:pt>
                <c:pt idx="994">
                  <c:v>3.8902874470957666E-2</c:v>
                </c:pt>
                <c:pt idx="995">
                  <c:v>3.8941161512161843E-2</c:v>
                </c:pt>
                <c:pt idx="996">
                  <c:v>3.8979446868388862E-2</c:v>
                </c:pt>
                <c:pt idx="997">
                  <c:v>3.901773053971283E-2</c:v>
                </c:pt>
                <c:pt idx="998">
                  <c:v>3.9056012526207967E-2</c:v>
                </c:pt>
                <c:pt idx="999">
                  <c:v>3.9094292827948421E-2</c:v>
                </c:pt>
                <c:pt idx="1000">
                  <c:v>3.9132571445008257E-2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93464"/>
        <c:axId val="241346920"/>
      </c:scatterChart>
      <c:valAx>
        <c:axId val="163993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346920"/>
        <c:crosses val="autoZero"/>
        <c:crossBetween val="midCat"/>
      </c:valAx>
      <c:valAx>
        <c:axId val="241346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3993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 Compartment 4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93165795738003"/>
          <c:y val="0.25666355002441116"/>
          <c:w val="0.79276739665028295"/>
          <c:h val="0.47260367825197824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Graphen!$P$2</c:f>
              <c:strCache>
                <c:ptCount val="1"/>
                <c:pt idx="0">
                  <c:v>C - Sys 4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9.0000000000000018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13.000000000000002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18.000000000000004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26.000000000000004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36.000000000000007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51.000000000000007</c:v>
                </c:pt>
                <c:pt idx="51">
                  <c:v>52.000000000000007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59.000000000000007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71.000000000000014</c:v>
                </c:pt>
                <c:pt idx="71">
                  <c:v>72.000000000000014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87.000000000000014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102.00000000000001</c:v>
                </c:pt>
                <c:pt idx="102">
                  <c:v>103.00000000000001</c:v>
                </c:pt>
                <c:pt idx="103">
                  <c:v>104.00000000000001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118.00000000000001</c:v>
                </c:pt>
                <c:pt idx="118">
                  <c:v>119.00000000000001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142.00000000000003</c:v>
                </c:pt>
                <c:pt idx="142">
                  <c:v>143.00000000000003</c:v>
                </c:pt>
                <c:pt idx="143">
                  <c:v>144.00000000000003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173.00000000000003</c:v>
                </c:pt>
                <c:pt idx="173">
                  <c:v>174.00000000000003</c:v>
                </c:pt>
                <c:pt idx="174">
                  <c:v>175.00000000000003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204.00000000000003</c:v>
                </c:pt>
                <c:pt idx="204">
                  <c:v>205.00000000000003</c:v>
                </c:pt>
                <c:pt idx="205">
                  <c:v>206.00000000000003</c:v>
                </c:pt>
                <c:pt idx="206">
                  <c:v>207.00000000000003</c:v>
                </c:pt>
                <c:pt idx="207">
                  <c:v>208.00000000000003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235.00000000000003</c:v>
                </c:pt>
                <c:pt idx="235">
                  <c:v>236.00000000000003</c:v>
                </c:pt>
                <c:pt idx="236">
                  <c:v>237.00000000000003</c:v>
                </c:pt>
                <c:pt idx="237">
                  <c:v>238.00000000000003</c:v>
                </c:pt>
                <c:pt idx="238">
                  <c:v>239.00000000000003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283.00000000000006</c:v>
                </c:pt>
                <c:pt idx="283">
                  <c:v>284.00000000000006</c:v>
                </c:pt>
                <c:pt idx="284">
                  <c:v>285.00000000000006</c:v>
                </c:pt>
                <c:pt idx="285">
                  <c:v>286.00000000000006</c:v>
                </c:pt>
                <c:pt idx="286">
                  <c:v>287.00000000000006</c:v>
                </c:pt>
                <c:pt idx="287">
                  <c:v>288.00000000000006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345.00000000000006</c:v>
                </c:pt>
                <c:pt idx="345">
                  <c:v>346.00000000000006</c:v>
                </c:pt>
                <c:pt idx="346">
                  <c:v>347.00000000000006</c:v>
                </c:pt>
                <c:pt idx="347">
                  <c:v>348.00000000000006</c:v>
                </c:pt>
                <c:pt idx="348">
                  <c:v>349.00000000000006</c:v>
                </c:pt>
                <c:pt idx="349">
                  <c:v>350.00000000000006</c:v>
                </c:pt>
                <c:pt idx="350">
                  <c:v>351.00000000000006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408.00000000000006</c:v>
                </c:pt>
                <c:pt idx="408">
                  <c:v>409.00000000000006</c:v>
                </c:pt>
                <c:pt idx="409">
                  <c:v>410.00000000000006</c:v>
                </c:pt>
                <c:pt idx="410">
                  <c:v>411.00000000000006</c:v>
                </c:pt>
                <c:pt idx="411">
                  <c:v>412.00000000000006</c:v>
                </c:pt>
                <c:pt idx="412">
                  <c:v>413.00000000000006</c:v>
                </c:pt>
                <c:pt idx="413">
                  <c:v>414.00000000000006</c:v>
                </c:pt>
                <c:pt idx="414">
                  <c:v>415.00000000000006</c:v>
                </c:pt>
                <c:pt idx="415">
                  <c:v>416.00000000000006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470.00000000000006</c:v>
                </c:pt>
                <c:pt idx="470">
                  <c:v>471.00000000000006</c:v>
                </c:pt>
                <c:pt idx="471">
                  <c:v>472.00000000000006</c:v>
                </c:pt>
                <c:pt idx="472">
                  <c:v>473.00000000000006</c:v>
                </c:pt>
                <c:pt idx="473">
                  <c:v>474.00000000000006</c:v>
                </c:pt>
                <c:pt idx="474">
                  <c:v>475.00000000000006</c:v>
                </c:pt>
                <c:pt idx="475">
                  <c:v>476.00000000000006</c:v>
                </c:pt>
                <c:pt idx="476">
                  <c:v>477.00000000000006</c:v>
                </c:pt>
                <c:pt idx="477">
                  <c:v>478.00000000000006</c:v>
                </c:pt>
                <c:pt idx="478">
                  <c:v>479.00000000000006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565.00000000000011</c:v>
                </c:pt>
                <c:pt idx="565">
                  <c:v>566.00000000000011</c:v>
                </c:pt>
                <c:pt idx="566">
                  <c:v>567.00000000000011</c:v>
                </c:pt>
                <c:pt idx="567">
                  <c:v>568.00000000000011</c:v>
                </c:pt>
                <c:pt idx="568">
                  <c:v>569.00000000000011</c:v>
                </c:pt>
                <c:pt idx="569">
                  <c:v>570.00000000000011</c:v>
                </c:pt>
                <c:pt idx="570">
                  <c:v>571.00000000000011</c:v>
                </c:pt>
                <c:pt idx="571">
                  <c:v>572.00000000000011</c:v>
                </c:pt>
                <c:pt idx="572">
                  <c:v>573.00000000000011</c:v>
                </c:pt>
                <c:pt idx="573">
                  <c:v>574.00000000000011</c:v>
                </c:pt>
                <c:pt idx="574">
                  <c:v>575.00000000000011</c:v>
                </c:pt>
                <c:pt idx="575">
                  <c:v>576.00000000000011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690.00000000000011</c:v>
                </c:pt>
                <c:pt idx="690">
                  <c:v>691.00000000000011</c:v>
                </c:pt>
                <c:pt idx="691">
                  <c:v>692.00000000000011</c:v>
                </c:pt>
                <c:pt idx="692">
                  <c:v>693.00000000000011</c:v>
                </c:pt>
                <c:pt idx="693">
                  <c:v>694.00000000000011</c:v>
                </c:pt>
                <c:pt idx="694">
                  <c:v>695.00000000000011</c:v>
                </c:pt>
                <c:pt idx="695">
                  <c:v>696.00000000000011</c:v>
                </c:pt>
                <c:pt idx="696">
                  <c:v>697.00000000000011</c:v>
                </c:pt>
                <c:pt idx="697">
                  <c:v>698.00000000000011</c:v>
                </c:pt>
                <c:pt idx="698">
                  <c:v>699.00000000000011</c:v>
                </c:pt>
                <c:pt idx="699">
                  <c:v>700.00000000000011</c:v>
                </c:pt>
                <c:pt idx="700">
                  <c:v>701.00000000000011</c:v>
                </c:pt>
                <c:pt idx="701">
                  <c:v>702.00000000000011</c:v>
                </c:pt>
                <c:pt idx="702">
                  <c:v>703.00000000000011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815.00000000000011</c:v>
                </c:pt>
                <c:pt idx="815">
                  <c:v>816.00000000000011</c:v>
                </c:pt>
                <c:pt idx="816">
                  <c:v>817.00000000000011</c:v>
                </c:pt>
                <c:pt idx="817">
                  <c:v>818.00000000000011</c:v>
                </c:pt>
                <c:pt idx="818">
                  <c:v>819.00000000000011</c:v>
                </c:pt>
                <c:pt idx="819">
                  <c:v>820.00000000000011</c:v>
                </c:pt>
                <c:pt idx="820">
                  <c:v>821.00000000000011</c:v>
                </c:pt>
                <c:pt idx="821">
                  <c:v>822.00000000000011</c:v>
                </c:pt>
                <c:pt idx="822">
                  <c:v>823.00000000000011</c:v>
                </c:pt>
                <c:pt idx="823">
                  <c:v>824.00000000000011</c:v>
                </c:pt>
                <c:pt idx="824">
                  <c:v>825.00000000000011</c:v>
                </c:pt>
                <c:pt idx="825">
                  <c:v>826.00000000000011</c:v>
                </c:pt>
                <c:pt idx="826">
                  <c:v>827.00000000000011</c:v>
                </c:pt>
                <c:pt idx="827">
                  <c:v>828.00000000000011</c:v>
                </c:pt>
                <c:pt idx="828">
                  <c:v>829.00000000000011</c:v>
                </c:pt>
                <c:pt idx="829">
                  <c:v>830.00000000000011</c:v>
                </c:pt>
                <c:pt idx="830">
                  <c:v>831.00000000000011</c:v>
                </c:pt>
                <c:pt idx="831">
                  <c:v>832.00000000000011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940.00000000000011</c:v>
                </c:pt>
                <c:pt idx="940">
                  <c:v>941.00000000000011</c:v>
                </c:pt>
                <c:pt idx="941">
                  <c:v>942.00000000000011</c:v>
                </c:pt>
                <c:pt idx="942">
                  <c:v>943.00000000000011</c:v>
                </c:pt>
                <c:pt idx="943">
                  <c:v>944.00000000000011</c:v>
                </c:pt>
                <c:pt idx="944">
                  <c:v>945.00000000000011</c:v>
                </c:pt>
                <c:pt idx="945">
                  <c:v>946.00000000000011</c:v>
                </c:pt>
                <c:pt idx="946">
                  <c:v>947.00000000000011</c:v>
                </c:pt>
                <c:pt idx="947">
                  <c:v>948.00000000000011</c:v>
                </c:pt>
                <c:pt idx="948">
                  <c:v>949.00000000000011</c:v>
                </c:pt>
                <c:pt idx="949">
                  <c:v>950.00000000000011</c:v>
                </c:pt>
                <c:pt idx="950">
                  <c:v>951.00000000000011</c:v>
                </c:pt>
                <c:pt idx="951">
                  <c:v>952.00000000000011</c:v>
                </c:pt>
                <c:pt idx="952">
                  <c:v>953.00000000000011</c:v>
                </c:pt>
                <c:pt idx="953">
                  <c:v>954.00000000000011</c:v>
                </c:pt>
                <c:pt idx="954">
                  <c:v>955.00000000000011</c:v>
                </c:pt>
                <c:pt idx="955">
                  <c:v>956.00000000000011</c:v>
                </c:pt>
                <c:pt idx="956">
                  <c:v>957.00000000000011</c:v>
                </c:pt>
                <c:pt idx="957">
                  <c:v>958.00000000000011</c:v>
                </c:pt>
                <c:pt idx="958">
                  <c:v>959.00000000000011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Graphen!$P$2:$P$1002</c:f>
              <c:numCache>
                <c:formatCode>General</c:formatCode>
                <c:ptCount val="1001"/>
                <c:pt idx="0">
                  <c:v>0</c:v>
                </c:pt>
                <c:pt idx="1">
                  <c:v>1.3506997441087992E-17</c:v>
                </c:pt>
                <c:pt idx="2">
                  <c:v>3.246867022205918E-17</c:v>
                </c:pt>
                <c:pt idx="3">
                  <c:v>-1.2376631125944181E-17</c:v>
                </c:pt>
                <c:pt idx="4">
                  <c:v>1.8131182387176766E-17</c:v>
                </c:pt>
                <c:pt idx="5">
                  <c:v>-1.4829071876150923E-17</c:v>
                </c:pt>
                <c:pt idx="6">
                  <c:v>2.7987577939881868E-17</c:v>
                </c:pt>
                <c:pt idx="7">
                  <c:v>7.8456613086677972E-18</c:v>
                </c:pt>
                <c:pt idx="8">
                  <c:v>-5.7394240998275699E-18</c:v>
                </c:pt>
                <c:pt idx="9">
                  <c:v>5.7088631510906346E-17</c:v>
                </c:pt>
                <c:pt idx="10">
                  <c:v>5.7423761790553406E-17</c:v>
                </c:pt>
                <c:pt idx="11">
                  <c:v>6.5037124313436709E-17</c:v>
                </c:pt>
                <c:pt idx="12">
                  <c:v>8.0140602677246023E-17</c:v>
                </c:pt>
                <c:pt idx="13">
                  <c:v>1.0294610080846187E-16</c:v>
                </c:pt>
                <c:pt idx="14">
                  <c:v>6.4021643618027838E-17</c:v>
                </c:pt>
                <c:pt idx="15">
                  <c:v>1.0269681223582135E-16</c:v>
                </c:pt>
                <c:pt idx="16">
                  <c:v>1.4962535469517993E-16</c:v>
                </c:pt>
                <c:pt idx="17">
                  <c:v>1.3554451614924967E-16</c:v>
                </c:pt>
                <c:pt idx="18">
                  <c:v>1.9961437288263524E-16</c:v>
                </c:pt>
                <c:pt idx="19">
                  <c:v>2.0301403109599866E-16</c:v>
                </c:pt>
                <c:pt idx="20">
                  <c:v>2.8498819244163894E-16</c:v>
                </c:pt>
                <c:pt idx="21">
                  <c:v>3.068010933195489E-16</c:v>
                </c:pt>
                <c:pt idx="22">
                  <c:v>3.3796814495222134E-16</c:v>
                </c:pt>
                <c:pt idx="23">
                  <c:v>3.7878666945666968E-16</c:v>
                </c:pt>
                <c:pt idx="24">
                  <c:v>4.2955316224575074E-16</c:v>
                </c:pt>
                <c:pt idx="25">
                  <c:v>4.9030948707584967E-16</c:v>
                </c:pt>
                <c:pt idx="26">
                  <c:v>5.6135269501343672E-16</c:v>
                </c:pt>
                <c:pt idx="27">
                  <c:v>6.4280951573994845E-16</c:v>
                </c:pt>
                <c:pt idx="28">
                  <c:v>7.3497701387438207E-16</c:v>
                </c:pt>
                <c:pt idx="29">
                  <c:v>8.3798165482389455E-16</c:v>
                </c:pt>
                <c:pt idx="30">
                  <c:v>8.8256147995260239E-16</c:v>
                </c:pt>
                <c:pt idx="31">
                  <c:v>1.0078763385402805E-15</c:v>
                </c:pt>
                <c:pt idx="32">
                  <c:v>1.0751899181095718E-15</c:v>
                </c:pt>
                <c:pt idx="33">
                  <c:v>1.2235768632020208E-15</c:v>
                </c:pt>
                <c:pt idx="34">
                  <c:v>1.3143860457497103E-15</c:v>
                </c:pt>
                <c:pt idx="35">
                  <c:v>1.4173037201324623E-15</c:v>
                </c:pt>
                <c:pt idx="36">
                  <c:v>1.5323706387994351E-15</c:v>
                </c:pt>
                <c:pt idx="37">
                  <c:v>1.659969592880152E-15</c:v>
                </c:pt>
                <c:pt idx="38">
                  <c:v>1.8001415516642056E-15</c:v>
                </c:pt>
                <c:pt idx="39">
                  <c:v>1.9532685066820169E-15</c:v>
                </c:pt>
                <c:pt idx="40">
                  <c:v>2.1193922945849167E-15</c:v>
                </c:pt>
                <c:pt idx="41">
                  <c:v>2.2987245109793929E-15</c:v>
                </c:pt>
                <c:pt idx="42">
                  <c:v>2.49156168515962E-15</c:v>
                </c:pt>
                <c:pt idx="43">
                  <c:v>2.6286421498690484E-15</c:v>
                </c:pt>
                <c:pt idx="44">
                  <c:v>2.8489548502437511E-15</c:v>
                </c:pt>
                <c:pt idx="45">
                  <c:v>3.0138486649920748E-15</c:v>
                </c:pt>
                <c:pt idx="46">
                  <c:v>3.2624833688548945E-15</c:v>
                </c:pt>
                <c:pt idx="47">
                  <c:v>3.4561227035649624E-15</c:v>
                </c:pt>
                <c:pt idx="48">
                  <c:v>3.6643672037678377E-15</c:v>
                </c:pt>
                <c:pt idx="49">
                  <c:v>3.8874282075719923E-15</c:v>
                </c:pt>
                <c:pt idx="50">
                  <c:v>4.1950768759398821E-15</c:v>
                </c:pt>
                <c:pt idx="51">
                  <c:v>4.4484914612629572E-15</c:v>
                </c:pt>
                <c:pt idx="52">
                  <c:v>4.7173577164775351E-15</c:v>
                </c:pt>
                <c:pt idx="53">
                  <c:v>4.9324136761714696E-15</c:v>
                </c:pt>
                <c:pt idx="54">
                  <c:v>5.2327328803553412E-15</c:v>
                </c:pt>
                <c:pt idx="55">
                  <c:v>5.5491385954602873E-15</c:v>
                </c:pt>
                <c:pt idx="56">
                  <c:v>5.8817572801172019E-15</c:v>
                </c:pt>
                <c:pt idx="57">
                  <c:v>6.1614115908934991E-15</c:v>
                </c:pt>
                <c:pt idx="58">
                  <c:v>6.5270907575283244E-15</c:v>
                </c:pt>
                <c:pt idx="59">
                  <c:v>6.8402287957056161E-15</c:v>
                </c:pt>
                <c:pt idx="60">
                  <c:v>7.1703411166478692E-15</c:v>
                </c:pt>
                <c:pt idx="61">
                  <c:v>7.5871977429052551E-15</c:v>
                </c:pt>
                <c:pt idx="62">
                  <c:v>7.9520626737085436E-15</c:v>
                </c:pt>
                <c:pt idx="63">
                  <c:v>8.3345364572558193E-15</c:v>
                </c:pt>
                <c:pt idx="64">
                  <c:v>8.7348304316555578E-15</c:v>
                </c:pt>
                <c:pt idx="65">
                  <c:v>9.1531559350162266E-15</c:v>
                </c:pt>
                <c:pt idx="66">
                  <c:v>9.5898097676825471E-15</c:v>
                </c:pt>
                <c:pt idx="67">
                  <c:v>1.0044833210652235E-14</c:v>
                </c:pt>
                <c:pt idx="68">
                  <c:v>1.0449048662994689E-14</c:v>
                </c:pt>
                <c:pt idx="69">
                  <c:v>1.0941530803132774E-14</c:v>
                </c:pt>
                <c:pt idx="70">
                  <c:v>1.1453101704875234E-14</c:v>
                </c:pt>
                <c:pt idx="71">
                  <c:v>1.1914414062546424E-14</c:v>
                </c:pt>
                <c:pt idx="72">
                  <c:v>1.2464627149443714E-14</c:v>
                </c:pt>
                <c:pt idx="73">
                  <c:v>1.2965004612432163E-14</c:v>
                </c:pt>
                <c:pt idx="74">
                  <c:v>1.3485231892739966E-14</c:v>
                </c:pt>
                <c:pt idx="75">
                  <c:v>1.4025434920449456E-14</c:v>
                </c:pt>
                <c:pt idx="76">
                  <c:v>1.4585910495905353E-14</c:v>
                </c:pt>
                <c:pt idx="77">
                  <c:v>1.5236343491129706E-14</c:v>
                </c:pt>
                <c:pt idx="78">
                  <c:v>1.5837913229163612E-14</c:v>
                </c:pt>
                <c:pt idx="79">
                  <c:v>1.6390830289174028E-14</c:v>
                </c:pt>
                <c:pt idx="80">
                  <c:v>1.7034254188403807E-14</c:v>
                </c:pt>
                <c:pt idx="81">
                  <c:v>1.7698836970655997E-14</c:v>
                </c:pt>
                <c:pt idx="82">
                  <c:v>1.8384960600355965E-14</c:v>
                </c:pt>
                <c:pt idx="83">
                  <c:v>1.9023192038541276E-14</c:v>
                </c:pt>
                <c:pt idx="84">
                  <c:v>1.9752690531404243E-14</c:v>
                </c:pt>
                <c:pt idx="85">
                  <c:v>2.0434804591734982E-14</c:v>
                </c:pt>
                <c:pt idx="86">
                  <c:v>2.120852327308978E-14</c:v>
                </c:pt>
                <c:pt idx="87">
                  <c:v>2.1935279927078749E-14</c:v>
                </c:pt>
                <c:pt idx="88">
                  <c:v>2.2684675237425248E-14</c:v>
                </c:pt>
                <c:pt idx="89">
                  <c:v>2.345683470053074E-14</c:v>
                </c:pt>
                <c:pt idx="90">
                  <c:v>2.4252055170950055E-14</c:v>
                </c:pt>
                <c:pt idx="91">
                  <c:v>2.5070462578765524E-14</c:v>
                </c:pt>
                <c:pt idx="92">
                  <c:v>2.5912353643006702E-14</c:v>
                </c:pt>
                <c:pt idx="93">
                  <c:v>2.6777768614679245E-14</c:v>
                </c:pt>
                <c:pt idx="94">
                  <c:v>2.7667089620838844E-14</c:v>
                </c:pt>
                <c:pt idx="95">
                  <c:v>2.8580357481697296E-14</c:v>
                </c:pt>
                <c:pt idx="96">
                  <c:v>2.9448394894479588E-14</c:v>
                </c:pt>
                <c:pt idx="97">
                  <c:v>3.0410360183806205E-14</c:v>
                </c:pt>
                <c:pt idx="98">
                  <c:v>3.1327432022196929E-14</c:v>
                </c:pt>
                <c:pt idx="99">
                  <c:v>3.233885479281967E-14</c:v>
                </c:pt>
                <c:pt idx="100">
                  <c:v>3.3305721245172062E-14</c:v>
                </c:pt>
                <c:pt idx="101">
                  <c:v>3.4297886660752606E-14</c:v>
                </c:pt>
                <c:pt idx="102">
                  <c:v>3.5315392347664081E-14</c:v>
                </c:pt>
                <c:pt idx="103">
                  <c:v>3.6358533913628807E-14</c:v>
                </c:pt>
                <c:pt idx="104">
                  <c:v>3.7427523293066467E-14</c:v>
                </c:pt>
                <c:pt idx="105">
                  <c:v>3.8522485819748183E-14</c:v>
                </c:pt>
                <c:pt idx="106">
                  <c:v>3.9643718321123731E-14</c:v>
                </c:pt>
                <c:pt idx="107">
                  <c:v>4.0791261237934152E-14</c:v>
                </c:pt>
                <c:pt idx="108">
                  <c:v>4.1965495965398667E-14</c:v>
                </c:pt>
                <c:pt idx="109">
                  <c:v>4.3096989654290221E-14</c:v>
                </c:pt>
                <c:pt idx="110">
                  <c:v>4.4324986254095852E-14</c:v>
                </c:pt>
                <c:pt idx="111">
                  <c:v>4.5510748869579536E-14</c:v>
                </c:pt>
                <c:pt idx="112">
                  <c:v>4.6793351311802402E-14</c:v>
                </c:pt>
                <c:pt idx="113">
                  <c:v>4.8034056983684015E-14</c:v>
                </c:pt>
                <c:pt idx="114">
                  <c:v>4.9302636002642243E-14</c:v>
                </c:pt>
                <c:pt idx="115">
                  <c:v>5.0599128782313069E-14</c:v>
                </c:pt>
                <c:pt idx="116">
                  <c:v>5.1993390875245544E-14</c:v>
                </c:pt>
                <c:pt idx="117">
                  <c:v>5.3346515058042344E-14</c:v>
                </c:pt>
                <c:pt idx="118">
                  <c:v>5.4658797507631948E-14</c:v>
                </c:pt>
                <c:pt idx="119">
                  <c:v>5.6069311845340089E-14</c:v>
                </c:pt>
                <c:pt idx="120">
                  <c:v>5.750879533326057E-14</c:v>
                </c:pt>
                <c:pt idx="121">
                  <c:v>5.8977544148321872E-14</c:v>
                </c:pt>
                <c:pt idx="122">
                  <c:v>6.0475598460214481E-14</c:v>
                </c:pt>
                <c:pt idx="123">
                  <c:v>6.1933866184454151E-14</c:v>
                </c:pt>
                <c:pt idx="124">
                  <c:v>6.3491335615655647E-14</c:v>
                </c:pt>
                <c:pt idx="125">
                  <c:v>6.5009355158188865E-14</c:v>
                </c:pt>
                <c:pt idx="126">
                  <c:v>6.6557524248944673E-14</c:v>
                </c:pt>
                <c:pt idx="127">
                  <c:v>6.8205612815605551E-14</c:v>
                </c:pt>
                <c:pt idx="128">
                  <c:v>6.9814714122665162E-14</c:v>
                </c:pt>
                <c:pt idx="129">
                  <c:v>7.1454682828205744E-14</c:v>
                </c:pt>
                <c:pt idx="130">
                  <c:v>7.3125559752439119E-14</c:v>
                </c:pt>
                <c:pt idx="131">
                  <c:v>7.4827726209269337E-14</c:v>
                </c:pt>
                <c:pt idx="132">
                  <c:v>7.6561222531017211E-14</c:v>
                </c:pt>
                <c:pt idx="133">
                  <c:v>7.8326259649215414E-14</c:v>
                </c:pt>
                <c:pt idx="134">
                  <c:v>8.0053659827408058E-14</c:v>
                </c:pt>
                <c:pt idx="135">
                  <c:v>8.1882411224684652E-14</c:v>
                </c:pt>
                <c:pt idx="136">
                  <c:v>8.374342148551039E-14</c:v>
                </c:pt>
                <c:pt idx="137">
                  <c:v>8.5567341786326605E-14</c:v>
                </c:pt>
                <c:pt idx="138">
                  <c:v>8.7493245992404517E-14</c:v>
                </c:pt>
                <c:pt idx="139">
                  <c:v>8.9382482318378646E-14</c:v>
                </c:pt>
                <c:pt idx="140">
                  <c:v>9.1304735256800275E-14</c:v>
                </c:pt>
                <c:pt idx="141">
                  <c:v>9.3260045411040768E-14</c:v>
                </c:pt>
                <c:pt idx="142">
                  <c:v>9.5318267710232937E-14</c:v>
                </c:pt>
                <c:pt idx="143">
                  <c:v>9.7340580311900545E-14</c:v>
                </c:pt>
                <c:pt idx="144">
                  <c:v>9.9396667329124115E-14</c:v>
                </c:pt>
                <c:pt idx="145">
                  <c:v>1.0141726618662778E-13</c:v>
                </c:pt>
                <c:pt idx="146">
                  <c:v>1.0354144982811092E-13</c:v>
                </c:pt>
                <c:pt idx="147">
                  <c:v>1.0570004057132779E-13</c:v>
                </c:pt>
                <c:pt idx="148">
                  <c:v>1.0789316364162929E-13</c:v>
                </c:pt>
                <c:pt idx="149">
                  <c:v>1.1005155640952946E-13</c:v>
                </c:pt>
                <c:pt idx="150">
                  <c:v>1.12314376820178E-13</c:v>
                </c:pt>
                <c:pt idx="151">
                  <c:v>1.1454288835780966E-13</c:v>
                </c:pt>
                <c:pt idx="152">
                  <c:v>1.1687624875073368E-13</c:v>
                </c:pt>
                <c:pt idx="153">
                  <c:v>1.1917563669857496E-13</c:v>
                </c:pt>
                <c:pt idx="154">
                  <c:v>1.2151082109902386E-13</c:v>
                </c:pt>
                <c:pt idx="155">
                  <c:v>1.2388192804479309E-13</c:v>
                </c:pt>
                <c:pt idx="156">
                  <c:v>1.2628925303518472E-13</c:v>
                </c:pt>
                <c:pt idx="157">
                  <c:v>1.287328362940994E-13</c:v>
                </c:pt>
                <c:pt idx="158">
                  <c:v>1.3121305940649168E-13</c:v>
                </c:pt>
                <c:pt idx="159">
                  <c:v>1.3372996194574091E-13</c:v>
                </c:pt>
                <c:pt idx="160">
                  <c:v>1.3628375484337969E-13</c:v>
                </c:pt>
                <c:pt idx="161">
                  <c:v>1.3887473392397083E-13</c:v>
                </c:pt>
                <c:pt idx="162">
                  <c:v>1.4143363579908683E-13</c:v>
                </c:pt>
                <c:pt idx="163">
                  <c:v>1.4409953379189779E-13</c:v>
                </c:pt>
                <c:pt idx="164">
                  <c:v>1.4673360573466687E-13</c:v>
                </c:pt>
                <c:pt idx="165">
                  <c:v>1.4947517973807472E-13</c:v>
                </c:pt>
                <c:pt idx="166">
                  <c:v>1.5218534901240491E-13</c:v>
                </c:pt>
                <c:pt idx="167">
                  <c:v>1.5493388250955795E-13</c:v>
                </c:pt>
                <c:pt idx="168">
                  <c:v>1.5772099121527659E-13</c:v>
                </c:pt>
                <c:pt idx="169">
                  <c:v>1.6054680019228148E-13</c:v>
                </c:pt>
                <c:pt idx="170">
                  <c:v>1.6341152031789513E-13</c:v>
                </c:pt>
                <c:pt idx="171">
                  <c:v>1.6631536176470867E-13</c:v>
                </c:pt>
                <c:pt idx="172">
                  <c:v>1.6925853535583458E-13</c:v>
                </c:pt>
                <c:pt idx="173">
                  <c:v>1.7224116609978329E-13</c:v>
                </c:pt>
                <c:pt idx="174">
                  <c:v>1.7526363493098816E-13</c:v>
                </c:pt>
                <c:pt idx="175">
                  <c:v>1.7825642329404035E-13</c:v>
                </c:pt>
                <c:pt idx="176">
                  <c:v>1.8135894457212142E-13</c:v>
                </c:pt>
                <c:pt idx="177">
                  <c:v>1.8443220637775343E-13</c:v>
                </c:pt>
                <c:pt idx="178">
                  <c:v>1.8761545149490604E-13</c:v>
                </c:pt>
                <c:pt idx="179">
                  <c:v>1.9077002797558348E-13</c:v>
                </c:pt>
                <c:pt idx="180">
                  <c:v>1.9396545009259594E-13</c:v>
                </c:pt>
                <c:pt idx="181">
                  <c:v>1.972714871231046E-13</c:v>
                </c:pt>
                <c:pt idx="182">
                  <c:v>2.0054931662832204E-13</c:v>
                </c:pt>
                <c:pt idx="183">
                  <c:v>2.0386862282974899E-13</c:v>
                </c:pt>
                <c:pt idx="184">
                  <c:v>2.072297013351078E-13</c:v>
                </c:pt>
                <c:pt idx="185">
                  <c:v>2.1063267747816959E-13</c:v>
                </c:pt>
                <c:pt idx="186">
                  <c:v>2.1400828770787652E-13</c:v>
                </c:pt>
                <c:pt idx="187">
                  <c:v>2.1749560469687749E-13</c:v>
                </c:pt>
                <c:pt idx="188">
                  <c:v>2.2102545065450645E-13</c:v>
                </c:pt>
                <c:pt idx="189">
                  <c:v>2.2452856165023487E-13</c:v>
                </c:pt>
                <c:pt idx="190">
                  <c:v>2.2814401046513182E-13</c:v>
                </c:pt>
                <c:pt idx="191">
                  <c:v>2.3173306014975109E-13</c:v>
                </c:pt>
                <c:pt idx="192">
                  <c:v>2.3543486864924247E-13</c:v>
                </c:pt>
                <c:pt idx="193">
                  <c:v>2.3911078379876967E-13</c:v>
                </c:pt>
                <c:pt idx="194">
                  <c:v>2.4283031889536096E-13</c:v>
                </c:pt>
                <c:pt idx="195">
                  <c:v>2.4659368476212878E-13</c:v>
                </c:pt>
                <c:pt idx="196">
                  <c:v>2.5040117700679544E-13</c:v>
                </c:pt>
                <c:pt idx="197">
                  <c:v>2.5425300553090153E-13</c:v>
                </c:pt>
                <c:pt idx="198">
                  <c:v>2.5814921023308706E-13</c:v>
                </c:pt>
                <c:pt idx="199">
                  <c:v>2.6209017183094485E-13</c:v>
                </c:pt>
                <c:pt idx="200">
                  <c:v>2.6607601571245616E-13</c:v>
                </c:pt>
                <c:pt idx="201">
                  <c:v>2.7003739262038141E-13</c:v>
                </c:pt>
                <c:pt idx="202">
                  <c:v>2.7411354604342172E-13</c:v>
                </c:pt>
                <c:pt idx="203">
                  <c:v>2.7816573843581979E-13</c:v>
                </c:pt>
                <c:pt idx="204">
                  <c:v>2.8233304236180424E-13</c:v>
                </c:pt>
                <c:pt idx="205">
                  <c:v>2.8647672027561769E-13</c:v>
                </c:pt>
                <c:pt idx="206">
                  <c:v>2.9066654183389219E-13</c:v>
                </c:pt>
                <c:pt idx="207">
                  <c:v>2.9497202033365587E-13</c:v>
                </c:pt>
                <c:pt idx="208">
                  <c:v>2.9925450344744225E-13</c:v>
                </c:pt>
                <c:pt idx="209">
                  <c:v>3.0358359039530174E-13</c:v>
                </c:pt>
                <c:pt idx="210">
                  <c:v>3.0795966113588561E-13</c:v>
                </c:pt>
                <c:pt idx="211">
                  <c:v>3.1238267078322404E-13</c:v>
                </c:pt>
                <c:pt idx="212">
                  <c:v>3.168529997838593E-13</c:v>
                </c:pt>
                <c:pt idx="213">
                  <c:v>3.2130129893476191E-13</c:v>
                </c:pt>
                <c:pt idx="214">
                  <c:v>3.2586672639792204E-13</c:v>
                </c:pt>
                <c:pt idx="215">
                  <c:v>3.3047993307873047E-13</c:v>
                </c:pt>
                <c:pt idx="216">
                  <c:v>3.3507182542902997E-13</c:v>
                </c:pt>
                <c:pt idx="217">
                  <c:v>3.3978130628119915E-13</c:v>
                </c:pt>
                <c:pt idx="218">
                  <c:v>3.4446980776712057E-13</c:v>
                </c:pt>
                <c:pt idx="219">
                  <c:v>3.4920701416250517E-13</c:v>
                </c:pt>
                <c:pt idx="220">
                  <c:v>3.53992964932312E-13</c:v>
                </c:pt>
                <c:pt idx="221">
                  <c:v>3.5889751462620313E-13</c:v>
                </c:pt>
                <c:pt idx="222">
                  <c:v>3.6378175526183971E-13</c:v>
                </c:pt>
                <c:pt idx="223">
                  <c:v>3.687154555200717E-13</c:v>
                </c:pt>
                <c:pt idx="224">
                  <c:v>3.7369874084309042E-13</c:v>
                </c:pt>
                <c:pt idx="225">
                  <c:v>3.7866243208497725E-13</c:v>
                </c:pt>
                <c:pt idx="226">
                  <c:v>3.8374560191838102E-13</c:v>
                </c:pt>
                <c:pt idx="227">
                  <c:v>3.8887898668382368E-13</c:v>
                </c:pt>
                <c:pt idx="228">
                  <c:v>3.9406279622863569E-13</c:v>
                </c:pt>
                <c:pt idx="229">
                  <c:v>3.9922776656807837E-13</c:v>
                </c:pt>
                <c:pt idx="230">
                  <c:v>4.0451305564730144E-13</c:v>
                </c:pt>
                <c:pt idx="231">
                  <c:v>4.0977984026857594E-13</c:v>
                </c:pt>
                <c:pt idx="232">
                  <c:v>4.1509780459919253E-13</c:v>
                </c:pt>
                <c:pt idx="233">
                  <c:v>4.2053671753684155E-13</c:v>
                </c:pt>
                <c:pt idx="234">
                  <c:v>4.2595775588379416E-13</c:v>
                </c:pt>
                <c:pt idx="235">
                  <c:v>4.314306034820803E-13</c:v>
                </c:pt>
                <c:pt idx="236">
                  <c:v>4.3695538550284072E-13</c:v>
                </c:pt>
                <c:pt idx="237">
                  <c:v>4.4253248152525611E-13</c:v>
                </c:pt>
                <c:pt idx="238">
                  <c:v>4.4816184666335651E-13</c:v>
                </c:pt>
                <c:pt idx="239">
                  <c:v>4.537744719367541E-13</c:v>
                </c:pt>
                <c:pt idx="240">
                  <c:v>4.5950925952730625E-13</c:v>
                </c:pt>
                <c:pt idx="241">
                  <c:v>4.6529711588685557E-13</c:v>
                </c:pt>
                <c:pt idx="242">
                  <c:v>4.710686068109225E-13</c:v>
                </c:pt>
                <c:pt idx="243">
                  <c:v>4.76962974758216E-13</c:v>
                </c:pt>
                <c:pt idx="244">
                  <c:v>4.8284148207455855E-13</c:v>
                </c:pt>
                <c:pt idx="245">
                  <c:v>4.8884328643404929E-13</c:v>
                </c:pt>
                <c:pt idx="246">
                  <c:v>4.9482956453053905E-13</c:v>
                </c:pt>
                <c:pt idx="247">
                  <c:v>5.0087000015184779E-13</c:v>
                </c:pt>
                <c:pt idx="248">
                  <c:v>5.0696488820096629E-13</c:v>
                </c:pt>
                <c:pt idx="249">
                  <c:v>5.131142680344335E-13</c:v>
                </c:pt>
                <c:pt idx="250">
                  <c:v>5.1931843493471103E-13</c:v>
                </c:pt>
                <c:pt idx="251">
                  <c:v>5.2557759869491932E-13</c:v>
                </c:pt>
                <c:pt idx="252">
                  <c:v>5.3189188367304753E-13</c:v>
                </c:pt>
                <c:pt idx="253">
                  <c:v>5.3819211088580728E-13</c:v>
                </c:pt>
                <c:pt idx="254">
                  <c:v>5.4461735306005758E-13</c:v>
                </c:pt>
                <c:pt idx="255">
                  <c:v>5.5109834534369795E-13</c:v>
                </c:pt>
                <c:pt idx="256">
                  <c:v>5.5756582467356156E-13</c:v>
                </c:pt>
                <c:pt idx="257">
                  <c:v>5.6415894731428469E-13</c:v>
                </c:pt>
                <c:pt idx="258">
                  <c:v>5.7073897637063137E-13</c:v>
                </c:pt>
                <c:pt idx="259">
                  <c:v>5.7737550949055885E-13</c:v>
                </c:pt>
                <c:pt idx="260">
                  <c:v>5.8406884179389859E-13</c:v>
                </c:pt>
                <c:pt idx="261">
                  <c:v>5.9088857190438965E-13</c:v>
                </c:pt>
                <c:pt idx="262">
                  <c:v>5.9769596140891309E-13</c:v>
                </c:pt>
                <c:pt idx="263">
                  <c:v>6.0456069404107861E-13</c:v>
                </c:pt>
                <c:pt idx="264">
                  <c:v>6.1141350532825657E-13</c:v>
                </c:pt>
                <c:pt idx="265">
                  <c:v>6.1839346805151598E-13</c:v>
                </c:pt>
                <c:pt idx="266">
                  <c:v>6.2543140219757654E-13</c:v>
                </c:pt>
                <c:pt idx="267">
                  <c:v>6.3252751864376062E-13</c:v>
                </c:pt>
                <c:pt idx="268">
                  <c:v>6.396123819387561E-13</c:v>
                </c:pt>
                <c:pt idx="269">
                  <c:v>6.4682532008482344E-13</c:v>
                </c:pt>
                <c:pt idx="270">
                  <c:v>6.5402750966739307E-13</c:v>
                </c:pt>
                <c:pt idx="271">
                  <c:v>6.613581083605644E-13</c:v>
                </c:pt>
                <c:pt idx="272">
                  <c:v>6.6867837742595747E-13</c:v>
                </c:pt>
                <c:pt idx="273">
                  <c:v>6.7605791570415211E-13</c:v>
                </c:pt>
                <c:pt idx="274">
                  <c:v>6.8349693233774736E-13</c:v>
                </c:pt>
                <c:pt idx="275">
                  <c:v>6.9099572233815434E-13</c:v>
                </c:pt>
                <c:pt idx="276">
                  <c:v>6.9855440995494207E-13</c:v>
                </c:pt>
                <c:pt idx="277">
                  <c:v>7.0617311965451987E-13</c:v>
                </c:pt>
                <c:pt idx="278">
                  <c:v>7.1385223134132895E-13</c:v>
                </c:pt>
                <c:pt idx="279">
                  <c:v>7.215918691565182E-13</c:v>
                </c:pt>
                <c:pt idx="280">
                  <c:v>7.2932268395126815E-13</c:v>
                </c:pt>
                <c:pt idx="281">
                  <c:v>7.371838327491567E-13</c:v>
                </c:pt>
                <c:pt idx="282">
                  <c:v>7.4510613607900451E-13</c:v>
                </c:pt>
                <c:pt idx="283">
                  <c:v>7.530202447919923E-13</c:v>
                </c:pt>
                <c:pt idx="284">
                  <c:v>7.6099584240488933E-13</c:v>
                </c:pt>
                <c:pt idx="285">
                  <c:v>7.691025264572326E-13</c:v>
                </c:pt>
                <c:pt idx="286">
                  <c:v>7.7720172951458583E-13</c:v>
                </c:pt>
                <c:pt idx="287">
                  <c:v>7.8536296454871644E-13</c:v>
                </c:pt>
                <c:pt idx="288">
                  <c:v>7.9358644037696297E-13</c:v>
                </c:pt>
                <c:pt idx="289">
                  <c:v>8.0187245244441736E-13</c:v>
                </c:pt>
                <c:pt idx="290">
                  <c:v>8.1022112456696772E-13</c:v>
                </c:pt>
                <c:pt idx="291">
                  <c:v>8.186326659956333E-13</c:v>
                </c:pt>
                <c:pt idx="292">
                  <c:v>8.2710720184734492E-13</c:v>
                </c:pt>
                <c:pt idx="293">
                  <c:v>8.3557563678501178E-13</c:v>
                </c:pt>
                <c:pt idx="294">
                  <c:v>8.4417695858825249E-13</c:v>
                </c:pt>
                <c:pt idx="295">
                  <c:v>8.528419019170758E-13</c:v>
                </c:pt>
                <c:pt idx="296">
                  <c:v>8.6150128805924372E-13</c:v>
                </c:pt>
                <c:pt idx="297">
                  <c:v>8.7029418871162332E-13</c:v>
                </c:pt>
                <c:pt idx="298">
                  <c:v>8.7908186589477629E-13</c:v>
                </c:pt>
                <c:pt idx="299">
                  <c:v>8.8793400193284969E-13</c:v>
                </c:pt>
                <c:pt idx="300">
                  <c:v>8.9685080716106485E-13</c:v>
                </c:pt>
                <c:pt idx="301">
                  <c:v>9.0583240485320877E-13</c:v>
                </c:pt>
                <c:pt idx="302">
                  <c:v>9.1487900491082212E-13</c:v>
                </c:pt>
                <c:pt idx="303">
                  <c:v>9.2399090180321506E-13</c:v>
                </c:pt>
                <c:pt idx="304">
                  <c:v>9.3316821945469561E-13</c:v>
                </c:pt>
                <c:pt idx="305">
                  <c:v>9.4241116689944277E-13</c:v>
                </c:pt>
                <c:pt idx="306">
                  <c:v>9.517199540389972E-13</c:v>
                </c:pt>
                <c:pt idx="307">
                  <c:v>9.6102531564178779E-13</c:v>
                </c:pt>
                <c:pt idx="308">
                  <c:v>9.7046632405520253E-13</c:v>
                </c:pt>
                <c:pt idx="309">
                  <c:v>9.7990432565073221E-13</c:v>
                </c:pt>
                <c:pt idx="310">
                  <c:v>9.894783923420845E-13</c:v>
                </c:pt>
                <c:pt idx="311">
                  <c:v>9.9904987093443051E-13</c:v>
                </c:pt>
                <c:pt idx="312">
                  <c:v>1.0086882738574374E-12</c:v>
                </c:pt>
                <c:pt idx="313">
                  <c:v>1.018463369412484E-12</c:v>
                </c:pt>
                <c:pt idx="314">
                  <c:v>1.0282364192948715E-12</c:v>
                </c:pt>
                <c:pt idx="315">
                  <c:v>1.0380770215862382E-12</c:v>
                </c:pt>
                <c:pt idx="316">
                  <c:v>1.0479854703222129E-12</c:v>
                </c:pt>
                <c:pt idx="317">
                  <c:v>1.0579619742117144E-12</c:v>
                </c:pt>
                <c:pt idx="318">
                  <c:v>1.0679370989960525E-12</c:v>
                </c:pt>
                <c:pt idx="319">
                  <c:v>1.0780500867002552E-12</c:v>
                </c:pt>
                <c:pt idx="320">
                  <c:v>1.088231757202622E-12</c:v>
                </c:pt>
                <c:pt idx="321">
                  <c:v>1.0984126759192025E-12</c:v>
                </c:pt>
                <c:pt idx="322">
                  <c:v>1.1087320847666045E-12</c:v>
                </c:pt>
                <c:pt idx="323">
                  <c:v>1.1190511597881579E-12</c:v>
                </c:pt>
                <c:pt idx="324">
                  <c:v>1.1295090578990197E-12</c:v>
                </c:pt>
                <c:pt idx="325">
                  <c:v>1.1399671260127823E-12</c:v>
                </c:pt>
                <c:pt idx="326">
                  <c:v>1.150494961452142E-12</c:v>
                </c:pt>
                <c:pt idx="327">
                  <c:v>1.1610926881414075E-12</c:v>
                </c:pt>
                <c:pt idx="328">
                  <c:v>1.1717606859850196E-12</c:v>
                </c:pt>
                <c:pt idx="329">
                  <c:v>1.1824989929300547E-12</c:v>
                </c:pt>
                <c:pt idx="330">
                  <c:v>1.1933078187696331E-12</c:v>
                </c:pt>
                <c:pt idx="331">
                  <c:v>1.2041874576478041E-12</c:v>
                </c:pt>
                <c:pt idx="332">
                  <c:v>1.2151380330551949E-12</c:v>
                </c:pt>
                <c:pt idx="333">
                  <c:v>1.2260902801939158E-12</c:v>
                </c:pt>
                <c:pt idx="334">
                  <c:v>1.2371833559791239E-12</c:v>
                </c:pt>
                <c:pt idx="335">
                  <c:v>1.2482784367794097E-12</c:v>
                </c:pt>
                <c:pt idx="336">
                  <c:v>1.2595148489707304E-12</c:v>
                </c:pt>
                <c:pt idx="337">
                  <c:v>1.2707536842454861E-12</c:v>
                </c:pt>
                <c:pt idx="338">
                  <c:v>1.2821340987598933E-12</c:v>
                </c:pt>
                <c:pt idx="339">
                  <c:v>1.2935173541008329E-12</c:v>
                </c:pt>
                <c:pt idx="340">
                  <c:v>1.3049731328092922E-12</c:v>
                </c:pt>
                <c:pt idx="341">
                  <c:v>1.3165017290293206E-12</c:v>
                </c:pt>
                <c:pt idx="342">
                  <c:v>1.3281031819006167E-12</c:v>
                </c:pt>
                <c:pt idx="343">
                  <c:v>1.3397776994815771E-12</c:v>
                </c:pt>
                <c:pt idx="344">
                  <c:v>1.3515255766751929E-12</c:v>
                </c:pt>
                <c:pt idx="345">
                  <c:v>1.3632775481414728E-12</c:v>
                </c:pt>
                <c:pt idx="346">
                  <c:v>1.3751726004674128E-12</c:v>
                </c:pt>
                <c:pt idx="347">
                  <c:v>1.3871416383159224E-12</c:v>
                </c:pt>
                <c:pt idx="348">
                  <c:v>1.3991153125381823E-12</c:v>
                </c:pt>
                <c:pt idx="349">
                  <c:v>1.4112326938552771E-12</c:v>
                </c:pt>
                <c:pt idx="350">
                  <c:v>1.4233551285302779E-12</c:v>
                </c:pt>
                <c:pt idx="351">
                  <c:v>1.4355522999715333E-12</c:v>
                </c:pt>
                <c:pt idx="352">
                  <c:v>1.4478938051764797E-12</c:v>
                </c:pt>
                <c:pt idx="353">
                  <c:v>1.4602409055151574E-12</c:v>
                </c:pt>
                <c:pt idx="354">
                  <c:v>1.4726632833117133E-12</c:v>
                </c:pt>
                <c:pt idx="355">
                  <c:v>1.4851611479255871E-12</c:v>
                </c:pt>
                <c:pt idx="356">
                  <c:v>1.4977347077404363E-12</c:v>
                </c:pt>
                <c:pt idx="357">
                  <c:v>1.5103840868974094E-12</c:v>
                </c:pt>
                <c:pt idx="358">
                  <c:v>1.5231095786731944E-12</c:v>
                </c:pt>
                <c:pt idx="359">
                  <c:v>1.535841918378321E-12</c:v>
                </c:pt>
                <c:pt idx="360">
                  <c:v>1.5487200924913653E-12</c:v>
                </c:pt>
                <c:pt idx="361">
                  <c:v>1.5616055319515876E-12</c:v>
                </c:pt>
                <c:pt idx="362">
                  <c:v>1.574637222695463E-12</c:v>
                </c:pt>
                <c:pt idx="363">
                  <c:v>1.5876765967464541E-12</c:v>
                </c:pt>
                <c:pt idx="364">
                  <c:v>1.6008626398241952E-12</c:v>
                </c:pt>
                <c:pt idx="365">
                  <c:v>1.6140566130818864E-12</c:v>
                </c:pt>
                <c:pt idx="366">
                  <c:v>1.6273282842788061E-12</c:v>
                </c:pt>
                <c:pt idx="367">
                  <c:v>1.6406777766887413E-12</c:v>
                </c:pt>
                <c:pt idx="368">
                  <c:v>1.6541052995627109E-12</c:v>
                </c:pt>
                <c:pt idx="369">
                  <c:v>1.6676110611759526E-12</c:v>
                </c:pt>
                <c:pt idx="370">
                  <c:v>1.6811952702373845E-12</c:v>
                </c:pt>
                <c:pt idx="371">
                  <c:v>1.6948581354559247E-12</c:v>
                </c:pt>
                <c:pt idx="372">
                  <c:v>1.708530306706972E-12</c:v>
                </c:pt>
                <c:pt idx="373">
                  <c:v>1.7223509401467427E-12</c:v>
                </c:pt>
                <c:pt idx="374">
                  <c:v>1.7362508558703763E-12</c:v>
                </c:pt>
                <c:pt idx="375">
                  <c:v>1.7501606179928798E-12</c:v>
                </c:pt>
                <c:pt idx="376">
                  <c:v>1.7642195536491518E-12</c:v>
                </c:pt>
                <c:pt idx="377">
                  <c:v>1.7782887532305502E-12</c:v>
                </c:pt>
                <c:pt idx="378">
                  <c:v>1.7924379842795129E-12</c:v>
                </c:pt>
                <c:pt idx="379">
                  <c:v>1.8066674556133783E-12</c:v>
                </c:pt>
                <c:pt idx="380">
                  <c:v>1.8209772903975129E-12</c:v>
                </c:pt>
                <c:pt idx="381">
                  <c:v>1.8354371712813248E-12</c:v>
                </c:pt>
                <c:pt idx="382">
                  <c:v>1.8498388854775243E-12</c:v>
                </c:pt>
                <c:pt idx="383">
                  <c:v>1.8643911475421658E-12</c:v>
                </c:pt>
                <c:pt idx="384">
                  <c:v>1.8790245225660392E-12</c:v>
                </c:pt>
                <c:pt idx="385">
                  <c:v>1.8937392188243805E-12</c:v>
                </c:pt>
                <c:pt idx="386">
                  <c:v>1.9085356154626905E-12</c:v>
                </c:pt>
                <c:pt idx="387">
                  <c:v>1.9233441911608447E-12</c:v>
                </c:pt>
                <c:pt idx="388">
                  <c:v>1.9383042728369009E-12</c:v>
                </c:pt>
                <c:pt idx="389">
                  <c:v>1.9532770358836675E-12</c:v>
                </c:pt>
                <c:pt idx="390">
                  <c:v>1.9683321631673926E-12</c:v>
                </c:pt>
                <c:pt idx="391">
                  <c:v>1.9835392514686715E-12</c:v>
                </c:pt>
                <c:pt idx="392">
                  <c:v>1.9987597318351854E-12</c:v>
                </c:pt>
                <c:pt idx="393">
                  <c:v>2.01406311647976E-12</c:v>
                </c:pt>
                <c:pt idx="394">
                  <c:v>2.0294496136776323E-12</c:v>
                </c:pt>
                <c:pt idx="395">
                  <c:v>2.0449194322461407E-12</c:v>
                </c:pt>
                <c:pt idx="396">
                  <c:v>2.060472865245133E-12</c:v>
                </c:pt>
                <c:pt idx="397">
                  <c:v>2.0761100363820769E-12</c:v>
                </c:pt>
                <c:pt idx="398">
                  <c:v>2.0918310688223391E-12</c:v>
                </c:pt>
                <c:pt idx="399">
                  <c:v>2.1075667824442186E-12</c:v>
                </c:pt>
                <c:pt idx="400">
                  <c:v>2.1234563329702514E-12</c:v>
                </c:pt>
                <c:pt idx="401">
                  <c:v>2.1393608963353459E-12</c:v>
                </c:pt>
                <c:pt idx="402">
                  <c:v>2.1554196285872989E-12</c:v>
                </c:pt>
                <c:pt idx="403">
                  <c:v>2.1714937901203687E-12</c:v>
                </c:pt>
                <c:pt idx="404">
                  <c:v>2.1876530631502815E-12</c:v>
                </c:pt>
                <c:pt idx="405">
                  <c:v>2.2039672156531563E-12</c:v>
                </c:pt>
                <c:pt idx="406">
                  <c:v>2.2202972521515389E-12</c:v>
                </c:pt>
                <c:pt idx="407">
                  <c:v>2.2367131104076081E-12</c:v>
                </c:pt>
                <c:pt idx="408">
                  <c:v>2.2532147438006704E-12</c:v>
                </c:pt>
                <c:pt idx="409">
                  <c:v>2.2698025303920234E-12</c:v>
                </c:pt>
                <c:pt idx="410">
                  <c:v>2.2864766787821649E-12</c:v>
                </c:pt>
                <c:pt idx="411">
                  <c:v>2.3031677531945223E-12</c:v>
                </c:pt>
                <c:pt idx="412">
                  <c:v>2.320014994678342E-12</c:v>
                </c:pt>
                <c:pt idx="413">
                  <c:v>2.3369490523500806E-12</c:v>
                </c:pt>
                <c:pt idx="414">
                  <c:v>2.3539007463048779E-12</c:v>
                </c:pt>
                <c:pt idx="415">
                  <c:v>2.3710092316147485E-12</c:v>
                </c:pt>
                <c:pt idx="416">
                  <c:v>2.3881356846482822E-12</c:v>
                </c:pt>
                <c:pt idx="417">
                  <c:v>2.4053497870791043E-12</c:v>
                </c:pt>
                <c:pt idx="418">
                  <c:v>2.4227212209061017E-12</c:v>
                </c:pt>
                <c:pt idx="419">
                  <c:v>2.4401111617389228E-12</c:v>
                </c:pt>
                <c:pt idx="420">
                  <c:v>2.4575894619046149E-12</c:v>
                </c:pt>
                <c:pt idx="421">
                  <c:v>2.4751561592418341E-12</c:v>
                </c:pt>
                <c:pt idx="422">
                  <c:v>2.4928114618089776E-12</c:v>
                </c:pt>
                <c:pt idx="423">
                  <c:v>2.5105556636416741E-12</c:v>
                </c:pt>
                <c:pt idx="424">
                  <c:v>2.5283194129890192E-12</c:v>
                </c:pt>
                <c:pt idx="425">
                  <c:v>2.5462417813310393E-12</c:v>
                </c:pt>
                <c:pt idx="426">
                  <c:v>2.5642536727885425E-12</c:v>
                </c:pt>
                <c:pt idx="427">
                  <c:v>2.5822856515849562E-12</c:v>
                </c:pt>
                <c:pt idx="428">
                  <c:v>2.6004769589863667E-12</c:v>
                </c:pt>
                <c:pt idx="429">
                  <c:v>2.6186888548449319E-12</c:v>
                </c:pt>
                <c:pt idx="430">
                  <c:v>2.637060325313967E-12</c:v>
                </c:pt>
                <c:pt idx="431">
                  <c:v>2.6554528007906307E-12</c:v>
                </c:pt>
                <c:pt idx="432">
                  <c:v>2.6739357928372288E-12</c:v>
                </c:pt>
                <c:pt idx="433">
                  <c:v>2.6925096801655794E-12</c:v>
                </c:pt>
                <c:pt idx="434">
                  <c:v>2.7111745001806576E-12</c:v>
                </c:pt>
                <c:pt idx="435">
                  <c:v>2.7299305468096724E-12</c:v>
                </c:pt>
                <c:pt idx="436">
                  <c:v>2.7487779422422086E-12</c:v>
                </c:pt>
                <c:pt idx="437">
                  <c:v>2.7677169798633742E-12</c:v>
                </c:pt>
                <c:pt idx="438">
                  <c:v>2.7866783092233076E-12</c:v>
                </c:pt>
                <c:pt idx="439">
                  <c:v>2.8058010002841513E-12</c:v>
                </c:pt>
                <c:pt idx="440">
                  <c:v>2.8250159581424962E-12</c:v>
                </c:pt>
                <c:pt idx="441">
                  <c:v>2.8442537461544069E-12</c:v>
                </c:pt>
                <c:pt idx="442">
                  <c:v>2.8636536055859712E-12</c:v>
                </c:pt>
                <c:pt idx="443">
                  <c:v>2.8830767115047353E-12</c:v>
                </c:pt>
                <c:pt idx="444">
                  <c:v>2.9025927453674853E-12</c:v>
                </c:pt>
                <c:pt idx="445">
                  <c:v>2.9222020009930099E-12</c:v>
                </c:pt>
                <c:pt idx="446">
                  <c:v>2.9419046007877341E-12</c:v>
                </c:pt>
                <c:pt idx="447">
                  <c:v>2.9617701415322537E-12</c:v>
                </c:pt>
                <c:pt idx="448">
                  <c:v>2.9815905799000786E-12</c:v>
                </c:pt>
                <c:pt idx="449">
                  <c:v>3.0015742900077816E-12</c:v>
                </c:pt>
                <c:pt idx="450">
                  <c:v>3.0216522616281426E-12</c:v>
                </c:pt>
                <c:pt idx="451">
                  <c:v>3.0418244469478455E-12</c:v>
                </c:pt>
                <c:pt idx="452">
                  <c:v>3.0620912241366079E-12</c:v>
                </c:pt>
                <c:pt idx="453">
                  <c:v>3.0823832423108876E-12</c:v>
                </c:pt>
                <c:pt idx="454">
                  <c:v>3.1028395718665085E-12</c:v>
                </c:pt>
                <c:pt idx="455">
                  <c:v>3.12332155841602E-12</c:v>
                </c:pt>
                <c:pt idx="456">
                  <c:v>3.1438988835246275E-12</c:v>
                </c:pt>
                <c:pt idx="457">
                  <c:v>3.1646412285406962E-12</c:v>
                </c:pt>
                <c:pt idx="458">
                  <c:v>3.1854096838555833E-12</c:v>
                </c:pt>
                <c:pt idx="459">
                  <c:v>3.2062741013626562E-12</c:v>
                </c:pt>
                <c:pt idx="460">
                  <c:v>3.2272346040104414E-12</c:v>
                </c:pt>
                <c:pt idx="461">
                  <c:v>3.2482913990983934E-12</c:v>
                </c:pt>
                <c:pt idx="462">
                  <c:v>3.2694446094666193E-12</c:v>
                </c:pt>
                <c:pt idx="463">
                  <c:v>3.2906945288254872E-12</c:v>
                </c:pt>
                <c:pt idx="464">
                  <c:v>3.3120412788224808E-12</c:v>
                </c:pt>
                <c:pt idx="465">
                  <c:v>3.333415679119059E-12</c:v>
                </c:pt>
                <c:pt idx="466">
                  <c:v>3.3549567998942055E-12</c:v>
                </c:pt>
                <c:pt idx="467">
                  <c:v>3.3765259015421793E-12</c:v>
                </c:pt>
                <c:pt idx="468">
                  <c:v>3.3982621391349945E-12</c:v>
                </c:pt>
                <c:pt idx="469">
                  <c:v>3.4200266880654583E-12</c:v>
                </c:pt>
                <c:pt idx="470">
                  <c:v>3.441958873625327E-12</c:v>
                </c:pt>
                <c:pt idx="471">
                  <c:v>3.4639197005539855E-12</c:v>
                </c:pt>
                <c:pt idx="472">
                  <c:v>3.4859790209616424E-12</c:v>
                </c:pt>
                <c:pt idx="473">
                  <c:v>3.5081369573631421E-12</c:v>
                </c:pt>
                <c:pt idx="474">
                  <c:v>3.5303937174916214E-12</c:v>
                </c:pt>
                <c:pt idx="475">
                  <c:v>3.5527495092970568E-12</c:v>
                </c:pt>
                <c:pt idx="476">
                  <c:v>3.5752045399704833E-12</c:v>
                </c:pt>
                <c:pt idx="477">
                  <c:v>3.5977590174618781E-12</c:v>
                </c:pt>
                <c:pt idx="478">
                  <c:v>3.6203435052357264E-12</c:v>
                </c:pt>
                <c:pt idx="479">
                  <c:v>3.6430974144525952E-12</c:v>
                </c:pt>
                <c:pt idx="480">
                  <c:v>3.6658817493097698E-12</c:v>
                </c:pt>
                <c:pt idx="481">
                  <c:v>3.6888357503143955E-12</c:v>
                </c:pt>
                <c:pt idx="482">
                  <c:v>3.7118207630790214E-12</c:v>
                </c:pt>
                <c:pt idx="483">
                  <c:v>3.7349757719138193E-12</c:v>
                </c:pt>
                <c:pt idx="484">
                  <c:v>3.7581620373214681E-12</c:v>
                </c:pt>
                <c:pt idx="485">
                  <c:v>3.7814493258686231E-12</c:v>
                </c:pt>
                <c:pt idx="486">
                  <c:v>3.8048378449631601E-12</c:v>
                </c:pt>
                <c:pt idx="487">
                  <c:v>3.8283276320100547E-12</c:v>
                </c:pt>
                <c:pt idx="488">
                  <c:v>3.8519190649621837E-12</c:v>
                </c:pt>
                <c:pt idx="489">
                  <c:v>3.8756121808992614E-12</c:v>
                </c:pt>
                <c:pt idx="490">
                  <c:v>3.8994073579910053E-12</c:v>
                </c:pt>
                <c:pt idx="491">
                  <c:v>3.9232351597019014E-12</c:v>
                </c:pt>
                <c:pt idx="492">
                  <c:v>3.9472347407787035E-12</c:v>
                </c:pt>
                <c:pt idx="493">
                  <c:v>3.9713369209912894E-12</c:v>
                </c:pt>
                <c:pt idx="494">
                  <c:v>3.995472347938234E-12</c:v>
                </c:pt>
                <c:pt idx="495">
                  <c:v>4.0197107036184229E-12</c:v>
                </c:pt>
                <c:pt idx="496">
                  <c:v>4.0441216692718026E-12</c:v>
                </c:pt>
                <c:pt idx="497">
                  <c:v>4.0685664194238178E-12</c:v>
                </c:pt>
                <c:pt idx="498">
                  <c:v>4.0931147208579654E-12</c:v>
                </c:pt>
                <c:pt idx="499">
                  <c:v>4.1177667807652803E-12</c:v>
                </c:pt>
                <c:pt idx="500">
                  <c:v>4.1425227217690289E-12</c:v>
                </c:pt>
                <c:pt idx="501">
                  <c:v>4.167382836386957E-12</c:v>
                </c:pt>
                <c:pt idx="502">
                  <c:v>4.1923471615903586E-12</c:v>
                </c:pt>
                <c:pt idx="503">
                  <c:v>4.2174159907643408E-12</c:v>
                </c:pt>
                <c:pt idx="504">
                  <c:v>4.2425895302325783E-12</c:v>
                </c:pt>
                <c:pt idx="505">
                  <c:v>4.2677985145466585E-12</c:v>
                </c:pt>
                <c:pt idx="506">
                  <c:v>4.2931820130182045E-12</c:v>
                </c:pt>
                <c:pt idx="507">
                  <c:v>4.318601370934504E-12</c:v>
                </c:pt>
                <c:pt idx="508">
                  <c:v>4.3441955733646703E-12</c:v>
                </c:pt>
                <c:pt idx="509">
                  <c:v>4.3698260496216609E-12</c:v>
                </c:pt>
                <c:pt idx="510">
                  <c:v>4.3955623960523909E-12</c:v>
                </c:pt>
                <c:pt idx="511">
                  <c:v>4.4214742093290348E-12</c:v>
                </c:pt>
                <c:pt idx="512">
                  <c:v>4.4474228334378393E-12</c:v>
                </c:pt>
                <c:pt idx="513">
                  <c:v>4.4734779502692696E-12</c:v>
                </c:pt>
                <c:pt idx="514">
                  <c:v>4.4996396814708104E-12</c:v>
                </c:pt>
                <c:pt idx="515">
                  <c:v>4.5259082349924374E-12</c:v>
                </c:pt>
                <c:pt idx="516">
                  <c:v>4.5522143441931171E-12</c:v>
                </c:pt>
                <c:pt idx="517">
                  <c:v>4.5786971640364434E-12</c:v>
                </c:pt>
                <c:pt idx="518">
                  <c:v>4.6052874274477019E-12</c:v>
                </c:pt>
                <c:pt idx="519">
                  <c:v>4.6319158684363787E-12</c:v>
                </c:pt>
                <c:pt idx="520">
                  <c:v>4.6587215569646179E-12</c:v>
                </c:pt>
                <c:pt idx="521">
                  <c:v>4.6855657524508955E-12</c:v>
                </c:pt>
                <c:pt idx="522">
                  <c:v>4.7125876952939378E-12</c:v>
                </c:pt>
                <c:pt idx="523">
                  <c:v>4.7396485599107695E-12</c:v>
                </c:pt>
                <c:pt idx="524">
                  <c:v>4.7668179416725241E-12</c:v>
                </c:pt>
                <c:pt idx="525">
                  <c:v>4.7940962187489191E-12</c:v>
                </c:pt>
                <c:pt idx="526">
                  <c:v>4.821483427569148E-12</c:v>
                </c:pt>
                <c:pt idx="527">
                  <c:v>4.8489797763000279E-12</c:v>
                </c:pt>
                <c:pt idx="528">
                  <c:v>4.8765855563751014E-12</c:v>
                </c:pt>
                <c:pt idx="529">
                  <c:v>4.9043009757443464E-12</c:v>
                </c:pt>
                <c:pt idx="530">
                  <c:v>4.9321260704032754E-12</c:v>
                </c:pt>
                <c:pt idx="531">
                  <c:v>4.9600611337369955E-12</c:v>
                </c:pt>
                <c:pt idx="532">
                  <c:v>4.9880368988876324E-12</c:v>
                </c:pt>
                <c:pt idx="533">
                  <c:v>5.016192520168258E-12</c:v>
                </c:pt>
                <c:pt idx="534">
                  <c:v>5.0443891724295807E-12</c:v>
                </c:pt>
                <c:pt idx="535">
                  <c:v>5.0727660956366438E-12</c:v>
                </c:pt>
                <c:pt idx="536">
                  <c:v>5.1011843787713426E-12</c:v>
                </c:pt>
                <c:pt idx="537">
                  <c:v>5.1297138732933622E-12</c:v>
                </c:pt>
                <c:pt idx="538">
                  <c:v>5.1583547012838683E-12</c:v>
                </c:pt>
                <c:pt idx="539">
                  <c:v>5.1871070693917938E-12</c:v>
                </c:pt>
                <c:pt idx="540">
                  <c:v>5.215971100565667E-12</c:v>
                </c:pt>
                <c:pt idx="541">
                  <c:v>5.2449470858053486E-12</c:v>
                </c:pt>
                <c:pt idx="542">
                  <c:v>5.2740351482762069E-12</c:v>
                </c:pt>
                <c:pt idx="543">
                  <c:v>5.3032354941934948E-12</c:v>
                </c:pt>
                <c:pt idx="544">
                  <c:v>5.332548416291799E-12</c:v>
                </c:pt>
                <c:pt idx="545">
                  <c:v>5.3619044777103443E-12</c:v>
                </c:pt>
                <c:pt idx="546">
                  <c:v>5.3914430027651036E-12</c:v>
                </c:pt>
                <c:pt idx="547">
                  <c:v>5.4210250810884931E-12</c:v>
                </c:pt>
                <c:pt idx="548">
                  <c:v>5.4507898672104264E-12</c:v>
                </c:pt>
                <c:pt idx="549">
                  <c:v>5.4805987062013504E-12</c:v>
                </c:pt>
                <c:pt idx="550">
                  <c:v>5.5105211927818783E-12</c:v>
                </c:pt>
                <c:pt idx="551">
                  <c:v>5.5405575346851449E-12</c:v>
                </c:pt>
                <c:pt idx="552">
                  <c:v>5.5707080239952161E-12</c:v>
                </c:pt>
                <c:pt idx="553">
                  <c:v>5.6009726973581253E-12</c:v>
                </c:pt>
                <c:pt idx="554">
                  <c:v>5.631351761856487E-12</c:v>
                </c:pt>
                <c:pt idx="555">
                  <c:v>5.6618455943589776E-12</c:v>
                </c:pt>
                <c:pt idx="556">
                  <c:v>5.6924541471607001E-12</c:v>
                </c:pt>
                <c:pt idx="557">
                  <c:v>5.7231777971303301E-12</c:v>
                </c:pt>
                <c:pt idx="558">
                  <c:v>5.7539471917580218E-12</c:v>
                </c:pt>
                <c:pt idx="559">
                  <c:v>5.7849014866578899E-12</c:v>
                </c:pt>
                <c:pt idx="560">
                  <c:v>5.8159019403810489E-12</c:v>
                </c:pt>
                <c:pt idx="561">
                  <c:v>5.8470876224559625E-12</c:v>
                </c:pt>
                <c:pt idx="562">
                  <c:v>5.8783198777362378E-12</c:v>
                </c:pt>
                <c:pt idx="563">
                  <c:v>5.9096683015930073E-12</c:v>
                </c:pt>
                <c:pt idx="564">
                  <c:v>5.9412026598339857E-12</c:v>
                </c:pt>
                <c:pt idx="565">
                  <c:v>5.9727841264425176E-12</c:v>
                </c:pt>
                <c:pt idx="566">
                  <c:v>6.00448238287539E-12</c:v>
                </c:pt>
                <c:pt idx="567">
                  <c:v>6.0362975492622012E-12</c:v>
                </c:pt>
                <c:pt idx="568">
                  <c:v>6.0682299194217418E-12</c:v>
                </c:pt>
                <c:pt idx="569">
                  <c:v>6.100210225628774E-12</c:v>
                </c:pt>
                <c:pt idx="570">
                  <c:v>6.1323775369780817E-12</c:v>
                </c:pt>
                <c:pt idx="571">
                  <c:v>6.1646626720469196E-12</c:v>
                </c:pt>
                <c:pt idx="572">
                  <c:v>6.1969962785422829E-12</c:v>
                </c:pt>
                <c:pt idx="573">
                  <c:v>6.2295174255589528E-12</c:v>
                </c:pt>
                <c:pt idx="574">
                  <c:v>6.2620875433856694E-12</c:v>
                </c:pt>
                <c:pt idx="575">
                  <c:v>6.2948456152484008E-12</c:v>
                </c:pt>
                <c:pt idx="576">
                  <c:v>6.3276529007824657E-12</c:v>
                </c:pt>
                <c:pt idx="577">
                  <c:v>6.3605791653618962E-12</c:v>
                </c:pt>
                <c:pt idx="578">
                  <c:v>6.3936246162861476E-12</c:v>
                </c:pt>
                <c:pt idx="579">
                  <c:v>6.4267892899844135E-12</c:v>
                </c:pt>
                <c:pt idx="580">
                  <c:v>6.4600735633253691E-12</c:v>
                </c:pt>
                <c:pt idx="581">
                  <c:v>6.4934774727382072E-12</c:v>
                </c:pt>
                <c:pt idx="582">
                  <c:v>6.5270013098733117E-12</c:v>
                </c:pt>
                <c:pt idx="583">
                  <c:v>6.560645282030139E-12</c:v>
                </c:pt>
                <c:pt idx="584">
                  <c:v>6.5943400371325234E-12</c:v>
                </c:pt>
                <c:pt idx="585">
                  <c:v>6.6282247284093349E-12</c:v>
                </c:pt>
                <c:pt idx="586">
                  <c:v>6.6621606161464116E-12</c:v>
                </c:pt>
                <c:pt idx="587">
                  <c:v>6.6962869390077566E-12</c:v>
                </c:pt>
                <c:pt idx="588">
                  <c:v>6.7304647861921034E-12</c:v>
                </c:pt>
                <c:pt idx="589">
                  <c:v>6.7648333974476562E-12</c:v>
                </c:pt>
                <c:pt idx="590">
                  <c:v>6.7992539456735586E-12</c:v>
                </c:pt>
                <c:pt idx="591">
                  <c:v>6.8337961975448864E-12</c:v>
                </c:pt>
                <c:pt idx="592">
                  <c:v>6.868460359276893E-12</c:v>
                </c:pt>
                <c:pt idx="593">
                  <c:v>6.9032464668650899E-12</c:v>
                </c:pt>
                <c:pt idx="594">
                  <c:v>6.938154812610384E-12</c:v>
                </c:pt>
                <c:pt idx="595">
                  <c:v>6.9731856883799986E-12</c:v>
                </c:pt>
                <c:pt idx="596">
                  <c:v>7.0082696562289574E-12</c:v>
                </c:pt>
                <c:pt idx="597">
                  <c:v>7.043545870470333E-12</c:v>
                </c:pt>
                <c:pt idx="598">
                  <c:v>7.0789451496813819E-12</c:v>
                </c:pt>
                <c:pt idx="599">
                  <c:v>7.1143981407017356E-12</c:v>
                </c:pt>
                <c:pt idx="600">
                  <c:v>7.1500440832795993E-12</c:v>
                </c:pt>
                <c:pt idx="601">
                  <c:v>7.185744065746347E-12</c:v>
                </c:pt>
                <c:pt idx="602">
                  <c:v>7.2215679391279822E-12</c:v>
                </c:pt>
                <c:pt idx="603">
                  <c:v>7.2575852135773471E-12</c:v>
                </c:pt>
                <c:pt idx="604">
                  <c:v>7.2936571476455574E-12</c:v>
                </c:pt>
                <c:pt idx="605">
                  <c:v>7.3298535069234871E-12</c:v>
                </c:pt>
                <c:pt idx="606">
                  <c:v>7.3661744982769098E-12</c:v>
                </c:pt>
                <c:pt idx="607">
                  <c:v>7.4026201577013362E-12</c:v>
                </c:pt>
                <c:pt idx="608">
                  <c:v>7.439190861848605E-12</c:v>
                </c:pt>
                <c:pt idx="609">
                  <c:v>7.475817173424256E-12</c:v>
                </c:pt>
                <c:pt idx="610">
                  <c:v>7.5126383313091348E-12</c:v>
                </c:pt>
                <c:pt idx="611">
                  <c:v>7.5495850686453654E-12</c:v>
                </c:pt>
                <c:pt idx="612">
                  <c:v>7.5865880324894196E-12</c:v>
                </c:pt>
                <c:pt idx="613">
                  <c:v>7.6237863771543702E-12</c:v>
                </c:pt>
                <c:pt idx="614">
                  <c:v>7.6610414466264661E-12</c:v>
                </c:pt>
                <c:pt idx="615">
                  <c:v>7.6984228358431551E-12</c:v>
                </c:pt>
                <c:pt idx="616">
                  <c:v>7.7360001403924121E-12</c:v>
                </c:pt>
                <c:pt idx="617">
                  <c:v>7.7736347040436439E-12</c:v>
                </c:pt>
                <c:pt idx="618">
                  <c:v>7.8113962063020708E-12</c:v>
                </c:pt>
                <c:pt idx="619">
                  <c:v>7.8492848546839876E-12</c:v>
                </c:pt>
                <c:pt idx="620">
                  <c:v>7.8873006845343872E-12</c:v>
                </c:pt>
                <c:pt idx="621">
                  <c:v>7.9254440729387836E-12</c:v>
                </c:pt>
                <c:pt idx="622">
                  <c:v>7.9637151408941405E-12</c:v>
                </c:pt>
                <c:pt idx="623">
                  <c:v>8.0020445358906097E-12</c:v>
                </c:pt>
                <c:pt idx="624">
                  <c:v>8.0405715822441651E-12</c:v>
                </c:pt>
                <c:pt idx="625">
                  <c:v>8.0792268424435119E-12</c:v>
                </c:pt>
                <c:pt idx="626">
                  <c:v>8.1179410481128915E-12</c:v>
                </c:pt>
                <c:pt idx="627">
                  <c:v>8.1567839657105402E-12</c:v>
                </c:pt>
                <c:pt idx="628">
                  <c:v>8.1958251897402271E-12</c:v>
                </c:pt>
                <c:pt idx="629">
                  <c:v>8.2349259789699092E-12</c:v>
                </c:pt>
                <c:pt idx="630">
                  <c:v>8.2741560133384886E-12</c:v>
                </c:pt>
                <c:pt idx="631">
                  <c:v>8.3135154994948981E-12</c:v>
                </c:pt>
                <c:pt idx="632">
                  <c:v>8.3530045580024197E-12</c:v>
                </c:pt>
                <c:pt idx="633">
                  <c:v>8.3926234807282785E-12</c:v>
                </c:pt>
                <c:pt idx="634">
                  <c:v>8.4323723888862773E-12</c:v>
                </c:pt>
                <c:pt idx="635">
                  <c:v>8.4722514882579903E-12</c:v>
                </c:pt>
                <c:pt idx="636">
                  <c:v>8.5122610704937984E-12</c:v>
                </c:pt>
                <c:pt idx="637">
                  <c:v>8.5523316985160888E-12</c:v>
                </c:pt>
                <c:pt idx="638">
                  <c:v>8.5926026099046601E-12</c:v>
                </c:pt>
                <c:pt idx="639">
                  <c:v>8.6329349792933781E-12</c:v>
                </c:pt>
                <c:pt idx="640">
                  <c:v>8.6734681303476939E-12</c:v>
                </c:pt>
                <c:pt idx="641">
                  <c:v>8.7140630659638534E-12</c:v>
                </c:pt>
                <c:pt idx="642">
                  <c:v>8.7548590254563775E-12</c:v>
                </c:pt>
                <c:pt idx="643">
                  <c:v>8.7957173528115103E-12</c:v>
                </c:pt>
                <c:pt idx="644">
                  <c:v>8.8367076420993456E-12</c:v>
                </c:pt>
                <c:pt idx="645">
                  <c:v>8.8778300149673634E-12</c:v>
                </c:pt>
                <c:pt idx="646">
                  <c:v>8.9190847628491117E-12</c:v>
                </c:pt>
                <c:pt idx="647">
                  <c:v>8.9604720058741876E-12</c:v>
                </c:pt>
                <c:pt idx="648">
                  <c:v>9.0019920365603386E-12</c:v>
                </c:pt>
                <c:pt idx="649">
                  <c:v>9.0435755010966762E-12</c:v>
                </c:pt>
                <c:pt idx="650">
                  <c:v>9.0853615537962732E-12</c:v>
                </c:pt>
                <c:pt idx="651">
                  <c:v>9.1272809267170525E-12</c:v>
                </c:pt>
                <c:pt idx="652">
                  <c:v>9.1692643523506172E-12</c:v>
                </c:pt>
                <c:pt idx="653">
                  <c:v>9.2114508987075485E-12</c:v>
                </c:pt>
                <c:pt idx="654">
                  <c:v>9.2537019099909329E-12</c:v>
                </c:pt>
                <c:pt idx="655">
                  <c:v>9.2960869813550623E-12</c:v>
                </c:pt>
                <c:pt idx="656">
                  <c:v>9.3386063174973049E-12</c:v>
                </c:pt>
                <c:pt idx="657">
                  <c:v>9.3813296848759002E-12</c:v>
                </c:pt>
                <c:pt idx="658">
                  <c:v>9.4241181709548572E-12</c:v>
                </c:pt>
                <c:pt idx="659">
                  <c:v>9.4670415408913687E-12</c:v>
                </c:pt>
                <c:pt idx="660">
                  <c:v>9.5101000002501681E-12</c:v>
                </c:pt>
                <c:pt idx="661">
                  <c:v>9.5532241967382495E-12</c:v>
                </c:pt>
                <c:pt idx="662">
                  <c:v>9.5965533690196145E-12</c:v>
                </c:pt>
                <c:pt idx="663">
                  <c:v>9.6400181637170546E-12</c:v>
                </c:pt>
                <c:pt idx="664">
                  <c:v>9.683549313972694E-12</c:v>
                </c:pt>
                <c:pt idx="665">
                  <c:v>9.7272858871465942E-12</c:v>
                </c:pt>
                <c:pt idx="666">
                  <c:v>9.7710893120096101E-12</c:v>
                </c:pt>
                <c:pt idx="667">
                  <c:v>9.8150985726550706E-12</c:v>
                </c:pt>
                <c:pt idx="668">
                  <c:v>9.8591750124187024E-12</c:v>
                </c:pt>
                <c:pt idx="669">
                  <c:v>9.903388225370596E-12</c:v>
                </c:pt>
                <c:pt idx="670">
                  <c:v>9.9478079771016242E-12</c:v>
                </c:pt>
                <c:pt idx="671">
                  <c:v>9.9922953548589602E-12</c:v>
                </c:pt>
                <c:pt idx="672">
                  <c:v>1.0036920124016636E-11</c:v>
                </c:pt>
                <c:pt idx="673">
                  <c:v>1.0081682490356222E-11</c:v>
                </c:pt>
                <c:pt idx="674">
                  <c:v>1.0126513185935645E-11</c:v>
                </c:pt>
                <c:pt idx="675">
                  <c:v>1.0171551364851137E-11</c:v>
                </c:pt>
                <c:pt idx="676">
                  <c:v>1.0216727588073515E-11</c:v>
                </c:pt>
                <c:pt idx="677">
                  <c:v>1.0261972758097287E-11</c:v>
                </c:pt>
                <c:pt idx="678">
                  <c:v>1.0307425943583553E-11</c:v>
                </c:pt>
                <c:pt idx="679">
                  <c:v>1.0353017877023919E-11</c:v>
                </c:pt>
                <c:pt idx="680">
                  <c:v>1.0398679289392101E-11</c:v>
                </c:pt>
                <c:pt idx="681">
                  <c:v>1.0444479776059237E-11</c:v>
                </c:pt>
                <c:pt idx="682">
                  <c:v>1.0490419627374667E-11</c:v>
                </c:pt>
                <c:pt idx="683">
                  <c:v>1.0536568438275842E-11</c:v>
                </c:pt>
                <c:pt idx="684">
                  <c:v>1.0582787552315329E-11</c:v>
                </c:pt>
                <c:pt idx="685">
                  <c:v>1.0629146478128084E-11</c:v>
                </c:pt>
                <c:pt idx="686">
                  <c:v>1.0675645592582785E-11</c:v>
                </c:pt>
                <c:pt idx="687">
                  <c:v>1.0722284930373901E-11</c:v>
                </c:pt>
                <c:pt idx="688">
                  <c:v>1.0768995309428168E-11</c:v>
                </c:pt>
                <c:pt idx="689">
                  <c:v>1.0815915882323931E-11</c:v>
                </c:pt>
                <c:pt idx="690">
                  <c:v>1.086297729698503E-11</c:v>
                </c:pt>
                <c:pt idx="691">
                  <c:v>1.0910110284168341E-11</c:v>
                </c:pt>
                <c:pt idx="692">
                  <c:v>1.0957453997536421E-11</c:v>
                </c:pt>
                <c:pt idx="693">
                  <c:v>1.1004869696074059E-11</c:v>
                </c:pt>
                <c:pt idx="694">
                  <c:v>1.105249653214277E-11</c:v>
                </c:pt>
                <c:pt idx="695">
                  <c:v>1.1100195764076823E-11</c:v>
                </c:pt>
                <c:pt idx="696">
                  <c:v>1.1148036986596832E-11</c:v>
                </c:pt>
                <c:pt idx="697">
                  <c:v>1.1196020489835299E-11</c:v>
                </c:pt>
                <c:pt idx="698">
                  <c:v>1.1244146395222865E-11</c:v>
                </c:pt>
                <c:pt idx="699">
                  <c:v>1.1292414908324263E-11</c:v>
                </c:pt>
                <c:pt idx="700">
                  <c:v>1.1340826234487386E-11</c:v>
                </c:pt>
                <c:pt idx="701">
                  <c:v>1.1389380579276964E-11</c:v>
                </c:pt>
                <c:pt idx="702">
                  <c:v>1.1438078063039439E-11</c:v>
                </c:pt>
                <c:pt idx="703">
                  <c:v>1.1486849503701545E-11</c:v>
                </c:pt>
                <c:pt idx="704">
                  <c:v>1.1535833968406503E-11</c:v>
                </c:pt>
                <c:pt idx="705">
                  <c:v>1.1584892800706875E-11</c:v>
                </c:pt>
                <c:pt idx="706">
                  <c:v>1.1634165069046922E-11</c:v>
                </c:pt>
                <c:pt idx="707">
                  <c:v>1.1683512030459878E-11</c:v>
                </c:pt>
                <c:pt idx="708">
                  <c:v>1.1733003280316872E-11</c:v>
                </c:pt>
                <c:pt idx="709">
                  <c:v>1.1782708582040377E-11</c:v>
                </c:pt>
                <c:pt idx="710">
                  <c:v>1.1832489194832028E-11</c:v>
                </c:pt>
                <c:pt idx="711">
                  <c:v>1.1882414712111391E-11</c:v>
                </c:pt>
                <c:pt idx="712">
                  <c:v>1.1932485424878334E-11</c:v>
                </c:pt>
                <c:pt idx="713">
                  <c:v>1.1982701368261003E-11</c:v>
                </c:pt>
                <c:pt idx="714">
                  <c:v>1.2032993444537065E-11</c:v>
                </c:pt>
                <c:pt idx="715">
                  <c:v>1.2083500636065128E-11</c:v>
                </c:pt>
                <c:pt idx="716">
                  <c:v>1.2134153760121404E-11</c:v>
                </c:pt>
                <c:pt idx="717">
                  <c:v>1.2184883548113298E-11</c:v>
                </c:pt>
                <c:pt idx="718">
                  <c:v>1.223582906870191E-11</c:v>
                </c:pt>
                <c:pt idx="719">
                  <c:v>1.2286851579354149E-11</c:v>
                </c:pt>
                <c:pt idx="720">
                  <c:v>1.23380903180835E-11</c:v>
                </c:pt>
                <c:pt idx="721">
                  <c:v>1.2389406373004494E-11</c:v>
                </c:pt>
                <c:pt idx="722">
                  <c:v>1.2440869507539602E-11</c:v>
                </c:pt>
                <c:pt idx="723">
                  <c:v>1.2492479928337754E-11</c:v>
                </c:pt>
                <c:pt idx="724">
                  <c:v>1.2544307314253656E-11</c:v>
                </c:pt>
                <c:pt idx="725">
                  <c:v>1.2596212837752766E-11</c:v>
                </c:pt>
                <c:pt idx="726">
                  <c:v>1.2648196704616657E-11</c:v>
                </c:pt>
                <c:pt idx="727">
                  <c:v>1.2700398067640519E-11</c:v>
                </c:pt>
                <c:pt idx="728">
                  <c:v>1.2752747743666886E-11</c:v>
                </c:pt>
                <c:pt idx="729">
                  <c:v>1.2805245767607069E-11</c:v>
                </c:pt>
                <c:pt idx="730">
                  <c:v>1.2857822956737278E-11</c:v>
                </c:pt>
                <c:pt idx="731">
                  <c:v>1.2910618378417574E-11</c:v>
                </c:pt>
                <c:pt idx="732">
                  <c:v>1.2963493375766841E-11</c:v>
                </c:pt>
                <c:pt idx="733">
                  <c:v>1.3016587016795658E-11</c:v>
                </c:pt>
                <c:pt idx="734">
                  <c:v>1.3069760558754098E-11</c:v>
                </c:pt>
                <c:pt idx="735">
                  <c:v>1.3123083766365674E-11</c:v>
                </c:pt>
                <c:pt idx="736">
                  <c:v>1.3176556674758533E-11</c:v>
                </c:pt>
                <c:pt idx="737">
                  <c:v>1.3230249048222509E-11</c:v>
                </c:pt>
                <c:pt idx="738">
                  <c:v>1.3284022058789382E-11</c:v>
                </c:pt>
                <c:pt idx="739">
                  <c:v>1.3337875997459017E-11</c:v>
                </c:pt>
                <c:pt idx="740">
                  <c:v>1.3391949932025152E-11</c:v>
                </c:pt>
                <c:pt idx="741">
                  <c:v>1.3446174593678348E-11</c:v>
                </c:pt>
                <c:pt idx="742">
                  <c:v>1.3500550272984788E-11</c:v>
                </c:pt>
                <c:pt idx="743">
                  <c:v>1.3555007531565813E-11</c:v>
                </c:pt>
                <c:pt idx="744">
                  <c:v>1.3609685606567542E-11</c:v>
                </c:pt>
                <c:pt idx="745">
                  <c:v>1.3664445671539641E-11</c:v>
                </c:pt>
                <c:pt idx="746">
                  <c:v>1.3719426963628226E-11</c:v>
                </c:pt>
                <c:pt idx="747">
                  <c:v>1.3774490740950732E-11</c:v>
                </c:pt>
                <c:pt idx="748">
                  <c:v>1.3829706511925276E-11</c:v>
                </c:pt>
                <c:pt idx="749">
                  <c:v>1.3885144041058533E-11</c:v>
                </c:pt>
                <c:pt idx="750">
                  <c:v>1.3940664671035705E-11</c:v>
                </c:pt>
                <c:pt idx="751">
                  <c:v>1.399633791049175E-11</c:v>
                </c:pt>
                <c:pt idx="752">
                  <c:v>1.4052163964991399E-11</c:v>
                </c:pt>
                <c:pt idx="753">
                  <c:v>1.4108143124016634E-11</c:v>
                </c:pt>
                <c:pt idx="754">
                  <c:v>1.4164206119842219E-11</c:v>
                </c:pt>
                <c:pt idx="755">
                  <c:v>1.4220491934826759E-11</c:v>
                </c:pt>
                <c:pt idx="756">
                  <c:v>1.4276931470380561E-11</c:v>
                </c:pt>
                <c:pt idx="757">
                  <c:v>1.4333455287474442E-11</c:v>
                </c:pt>
                <c:pt idx="758">
                  <c:v>1.4390202624338724E-11</c:v>
                </c:pt>
                <c:pt idx="759">
                  <c:v>1.444703473822348E-11</c:v>
                </c:pt>
                <c:pt idx="760">
                  <c:v>1.4504090696705607E-11</c:v>
                </c:pt>
                <c:pt idx="761">
                  <c:v>1.4561231757685701E-11</c:v>
                </c:pt>
                <c:pt idx="762">
                  <c:v>1.4618527685019908E-11</c:v>
                </c:pt>
                <c:pt idx="763">
                  <c:v>1.4675978598620993E-11</c:v>
                </c:pt>
                <c:pt idx="764">
                  <c:v>1.4733584617968032E-11</c:v>
                </c:pt>
                <c:pt idx="765">
                  <c:v>1.479134611949602E-11</c:v>
                </c:pt>
                <c:pt idx="766">
                  <c:v>1.4849263137465747E-11</c:v>
                </c:pt>
                <c:pt idx="767">
                  <c:v>1.4907335876574585E-11</c:v>
                </c:pt>
                <c:pt idx="768">
                  <c:v>1.4965564628039232E-11</c:v>
                </c:pt>
                <c:pt idx="769">
                  <c:v>1.5023880036747761E-11</c:v>
                </c:pt>
                <c:pt idx="770">
                  <c:v>1.5082421170710749E-11</c:v>
                </c:pt>
                <c:pt idx="771">
                  <c:v>1.5141049457831693E-11</c:v>
                </c:pt>
                <c:pt idx="772">
                  <c:v>1.5199903965253809E-11</c:v>
                </c:pt>
                <c:pt idx="773">
                  <c:v>1.5258845865876238E-11</c:v>
                </c:pt>
                <c:pt idx="774">
                  <c:v>1.5317944922687772E-11</c:v>
                </c:pt>
                <c:pt idx="775">
                  <c:v>1.5377270730842703E-11</c:v>
                </c:pt>
                <c:pt idx="776">
                  <c:v>1.5436684545856379E-11</c:v>
                </c:pt>
                <c:pt idx="777">
                  <c:v>1.5496256047667703E-11</c:v>
                </c:pt>
                <c:pt idx="778">
                  <c:v>1.5555985440974044E-11</c:v>
                </c:pt>
                <c:pt idx="779">
                  <c:v>1.5615872931340134E-11</c:v>
                </c:pt>
                <c:pt idx="780">
                  <c:v>1.5675918637594529E-11</c:v>
                </c:pt>
                <c:pt idx="781">
                  <c:v>1.5736053376362928E-11</c:v>
                </c:pt>
                <c:pt idx="782">
                  <c:v>1.5796416300223674E-11</c:v>
                </c:pt>
                <c:pt idx="783">
                  <c:v>1.5856937970364429E-11</c:v>
                </c:pt>
                <c:pt idx="784">
                  <c:v>1.5917549202543528E-11</c:v>
                </c:pt>
                <c:pt idx="785">
                  <c:v>1.5978389234774447E-11</c:v>
                </c:pt>
                <c:pt idx="786">
                  <c:v>1.6039319153870675E-11</c:v>
                </c:pt>
                <c:pt idx="787">
                  <c:v>1.610040872368837E-11</c:v>
                </c:pt>
                <c:pt idx="788">
                  <c:v>1.6161658063923445E-11</c:v>
                </c:pt>
                <c:pt idx="789">
                  <c:v>1.6223136938865735E-11</c:v>
                </c:pt>
                <c:pt idx="790">
                  <c:v>1.6284706519679658E-11</c:v>
                </c:pt>
                <c:pt idx="791">
                  <c:v>1.6346436485436753E-11</c:v>
                </c:pt>
                <c:pt idx="792">
                  <c:v>1.6408326956700302E-11</c:v>
                </c:pt>
                <c:pt idx="793">
                  <c:v>1.6470308833796409E-11</c:v>
                </c:pt>
                <c:pt idx="794">
                  <c:v>1.6532521099083679E-11</c:v>
                </c:pt>
                <c:pt idx="795">
                  <c:v>1.6594894568320445E-11</c:v>
                </c:pt>
                <c:pt idx="796">
                  <c:v>1.6657429362286826E-11</c:v>
                </c:pt>
                <c:pt idx="797">
                  <c:v>1.6720056210872344E-11</c:v>
                </c:pt>
                <c:pt idx="798">
                  <c:v>1.6782914267305869E-11</c:v>
                </c:pt>
                <c:pt idx="799">
                  <c:v>1.6845864873405238E-11</c:v>
                </c:pt>
                <c:pt idx="800">
                  <c:v>1.6908977537371736E-11</c:v>
                </c:pt>
                <c:pt idx="801">
                  <c:v>1.697225246433641E-11</c:v>
                </c:pt>
                <c:pt idx="802">
                  <c:v>1.7035759417721729E-11</c:v>
                </c:pt>
                <c:pt idx="803">
                  <c:v>1.7099359655211449E-11</c:v>
                </c:pt>
                <c:pt idx="804">
                  <c:v>1.7163122769357774E-11</c:v>
                </c:pt>
                <c:pt idx="805">
                  <c:v>1.7227048965725439E-11</c:v>
                </c:pt>
                <c:pt idx="806">
                  <c:v>1.7291138363143E-11</c:v>
                </c:pt>
                <c:pt idx="807">
                  <c:v>1.7355321863237599E-11</c:v>
                </c:pt>
                <c:pt idx="808">
                  <c:v>1.7419738448151008E-11</c:v>
                </c:pt>
                <c:pt idx="809">
                  <c:v>1.748431893342471E-11</c:v>
                </c:pt>
                <c:pt idx="810">
                  <c:v>1.7548993965247824E-11</c:v>
                </c:pt>
                <c:pt idx="811">
                  <c:v>1.7613902695765015E-11</c:v>
                </c:pt>
                <c:pt idx="812">
                  <c:v>1.7678906382009516E-11</c:v>
                </c:pt>
                <c:pt idx="813">
                  <c:v>1.7744074702402344E-11</c:v>
                </c:pt>
                <c:pt idx="814">
                  <c:v>1.7809477335364517E-11</c:v>
                </c:pt>
                <c:pt idx="815">
                  <c:v>1.7874975537929273E-11</c:v>
                </c:pt>
                <c:pt idx="816">
                  <c:v>1.7940638903949854E-11</c:v>
                </c:pt>
                <c:pt idx="817">
                  <c:v>1.8006467722257725E-11</c:v>
                </c:pt>
                <c:pt idx="818">
                  <c:v>1.80724621125488E-11</c:v>
                </c:pt>
                <c:pt idx="819">
                  <c:v>1.8138622279737298E-11</c:v>
                </c:pt>
                <c:pt idx="820">
                  <c:v>1.8204948428954261E-11</c:v>
                </c:pt>
                <c:pt idx="821">
                  <c:v>1.8271371204437241E-11</c:v>
                </c:pt>
                <c:pt idx="822">
                  <c:v>1.8338029929851686E-11</c:v>
                </c:pt>
                <c:pt idx="823">
                  <c:v>1.8404855080082771E-11</c:v>
                </c:pt>
                <c:pt idx="824">
                  <c:v>1.8471777641108563E-11</c:v>
                </c:pt>
                <c:pt idx="825">
                  <c:v>1.8538867036345731E-11</c:v>
                </c:pt>
                <c:pt idx="826">
                  <c:v>1.8606193113784516E-11</c:v>
                </c:pt>
                <c:pt idx="827">
                  <c:v>1.8673616960888929E-11</c:v>
                </c:pt>
                <c:pt idx="828">
                  <c:v>1.8741208340647756E-11</c:v>
                </c:pt>
                <c:pt idx="829">
                  <c:v>1.8808967457324688E-11</c:v>
                </c:pt>
                <c:pt idx="830">
                  <c:v>1.8876894515833937E-11</c:v>
                </c:pt>
                <c:pt idx="831">
                  <c:v>1.8944989635220898E-11</c:v>
                </c:pt>
                <c:pt idx="832">
                  <c:v>1.9013253020182947E-11</c:v>
                </c:pt>
                <c:pt idx="833">
                  <c:v>1.9081684875417449E-11</c:v>
                </c:pt>
                <c:pt idx="834">
                  <c:v>1.9150285404754414E-11</c:v>
                </c:pt>
                <c:pt idx="835">
                  <c:v>1.9219054813324894E-11</c:v>
                </c:pt>
                <c:pt idx="836">
                  <c:v>1.9287923831452088E-11</c:v>
                </c:pt>
                <c:pt idx="837">
                  <c:v>1.935703152584553E-11</c:v>
                </c:pt>
                <c:pt idx="838">
                  <c:v>1.9426239239190429E-11</c:v>
                </c:pt>
                <c:pt idx="839">
                  <c:v>1.9495616563388469E-11</c:v>
                </c:pt>
                <c:pt idx="840">
                  <c:v>1.9565233177728028E-11</c:v>
                </c:pt>
                <c:pt idx="841">
                  <c:v>1.9634950253373527E-11</c:v>
                </c:pt>
                <c:pt idx="842">
                  <c:v>1.9704837639182571E-11</c:v>
                </c:pt>
                <c:pt idx="843">
                  <c:v>1.9774895454200553E-11</c:v>
                </c:pt>
                <c:pt idx="844">
                  <c:v>1.9845123816822353E-11</c:v>
                </c:pt>
                <c:pt idx="845">
                  <c:v>1.991552293304638E-11</c:v>
                </c:pt>
                <c:pt idx="846">
                  <c:v>1.9986093091053577E-11</c:v>
                </c:pt>
                <c:pt idx="847">
                  <c:v>2.0056834325755252E-11</c:v>
                </c:pt>
                <c:pt idx="848">
                  <c:v>2.0127677537043823E-11</c:v>
                </c:pt>
                <c:pt idx="849">
                  <c:v>2.0198761792713031E-11</c:v>
                </c:pt>
                <c:pt idx="850">
                  <c:v>2.0269948263927294E-11</c:v>
                </c:pt>
                <c:pt idx="851">
                  <c:v>2.0341376187615889E-11</c:v>
                </c:pt>
                <c:pt idx="852">
                  <c:v>2.0412906735160079E-11</c:v>
                </c:pt>
                <c:pt idx="853">
                  <c:v>2.0484679058921374E-11</c:v>
                </c:pt>
                <c:pt idx="854">
                  <c:v>2.055655450050077E-11</c:v>
                </c:pt>
                <c:pt idx="855">
                  <c:v>2.0628602567882708E-11</c:v>
                </c:pt>
                <c:pt idx="856">
                  <c:v>2.0700823635116939E-11</c:v>
                </c:pt>
                <c:pt idx="857">
                  <c:v>2.0773217737114769E-11</c:v>
                </c:pt>
                <c:pt idx="858">
                  <c:v>2.0845785162490818E-11</c:v>
                </c:pt>
                <c:pt idx="859">
                  <c:v>2.0918526030724166E-11</c:v>
                </c:pt>
                <c:pt idx="860">
                  <c:v>2.0991440545211141E-11</c:v>
                </c:pt>
                <c:pt idx="861">
                  <c:v>2.1064459522794272E-11</c:v>
                </c:pt>
                <c:pt idx="862">
                  <c:v>2.1137721944314293E-11</c:v>
                </c:pt>
                <c:pt idx="863">
                  <c:v>2.1211089151589034E-11</c:v>
                </c:pt>
                <c:pt idx="864">
                  <c:v>2.1284700296329492E-11</c:v>
                </c:pt>
                <c:pt idx="865">
                  <c:v>2.1358416634918374E-11</c:v>
                </c:pt>
                <c:pt idx="866">
                  <c:v>2.1432377235149418E-11</c:v>
                </c:pt>
                <c:pt idx="867">
                  <c:v>2.1506443352321129E-11</c:v>
                </c:pt>
                <c:pt idx="868">
                  <c:v>2.1580684749639146E-11</c:v>
                </c:pt>
                <c:pt idx="869">
                  <c:v>2.1655101461581088E-11</c:v>
                </c:pt>
                <c:pt idx="870">
                  <c:v>2.172969377697842E-11</c:v>
                </c:pt>
                <c:pt idx="871">
                  <c:v>2.1804461900311668E-11</c:v>
                </c:pt>
                <c:pt idx="872">
                  <c:v>2.1879406035844527E-11</c:v>
                </c:pt>
                <c:pt idx="873">
                  <c:v>2.1954526301538186E-11</c:v>
                </c:pt>
                <c:pt idx="874">
                  <c:v>2.2029753428800051E-11</c:v>
                </c:pt>
                <c:pt idx="875">
                  <c:v>2.2105226653908878E-11</c:v>
                </c:pt>
                <c:pt idx="876">
                  <c:v>2.2180876537184964E-11</c:v>
                </c:pt>
                <c:pt idx="877">
                  <c:v>2.2256633893952965E-11</c:v>
                </c:pt>
                <c:pt idx="878">
                  <c:v>2.2332637875923864E-11</c:v>
                </c:pt>
                <c:pt idx="879">
                  <c:v>2.2408749739046691E-11</c:v>
                </c:pt>
                <c:pt idx="880">
                  <c:v>2.2485039076957854E-11</c:v>
                </c:pt>
                <c:pt idx="881">
                  <c:v>2.2561506092620005E-11</c:v>
                </c:pt>
                <c:pt idx="882">
                  <c:v>2.2638151076382479E-11</c:v>
                </c:pt>
                <c:pt idx="883">
                  <c:v>2.2714974060988185E-11</c:v>
                </c:pt>
                <c:pt idx="884">
                  <c:v>2.2791975421354236E-11</c:v>
                </c:pt>
                <c:pt idx="885">
                  <c:v>2.2869155190874053E-11</c:v>
                </c:pt>
                <c:pt idx="886">
                  <c:v>2.2946513658812783E-11</c:v>
                </c:pt>
                <c:pt idx="887">
                  <c:v>2.302405094443266E-11</c:v>
                </c:pt>
                <c:pt idx="888">
                  <c:v>2.3101697777189526E-11</c:v>
                </c:pt>
                <c:pt idx="889">
                  <c:v>2.3179593394012656E-11</c:v>
                </c:pt>
                <c:pt idx="890">
                  <c:v>2.3257668355222345E-11</c:v>
                </c:pt>
                <c:pt idx="891">
                  <c:v>2.3335853560711022E-11</c:v>
                </c:pt>
                <c:pt idx="892">
                  <c:v>2.3414218518246278E-11</c:v>
                </c:pt>
                <c:pt idx="893">
                  <c:v>2.3492832990383226E-11</c:v>
                </c:pt>
                <c:pt idx="894">
                  <c:v>2.35715581489368E-11</c:v>
                </c:pt>
                <c:pt idx="895">
                  <c:v>2.365046375624527E-11</c:v>
                </c:pt>
                <c:pt idx="896">
                  <c:v>2.3729549845918906E-11</c:v>
                </c:pt>
                <c:pt idx="897">
                  <c:v>2.3808816792224297E-11</c:v>
                </c:pt>
                <c:pt idx="898">
                  <c:v>2.388826471399E-11</c:v>
                </c:pt>
                <c:pt idx="899">
                  <c:v>2.3967893730044571E-11</c:v>
                </c:pt>
                <c:pt idx="900">
                  <c:v>2.4047634655712664E-11</c:v>
                </c:pt>
                <c:pt idx="901">
                  <c:v>2.4127626642054743E-11</c:v>
                </c:pt>
                <c:pt idx="902">
                  <c:v>2.4207800249174265E-11</c:v>
                </c:pt>
                <c:pt idx="903">
                  <c:v>2.4288086377180495E-11</c:v>
                </c:pt>
                <c:pt idx="904">
                  <c:v>2.4368624092566127E-11</c:v>
                </c:pt>
                <c:pt idx="905">
                  <c:v>2.444927465106335E-11</c:v>
                </c:pt>
                <c:pt idx="906">
                  <c:v>2.4530107731093182E-11</c:v>
                </c:pt>
                <c:pt idx="907">
                  <c:v>2.4611123450833659E-11</c:v>
                </c:pt>
                <c:pt idx="908">
                  <c:v>2.4692391573273576E-11</c:v>
                </c:pt>
                <c:pt idx="909">
                  <c:v>2.4773773269143665E-11</c:v>
                </c:pt>
                <c:pt idx="910">
                  <c:v>2.4855338215997585E-11</c:v>
                </c:pt>
                <c:pt idx="911">
                  <c:v>2.4937086618315868E-11</c:v>
                </c:pt>
                <c:pt idx="912">
                  <c:v>2.5018949204903829E-11</c:v>
                </c:pt>
                <c:pt idx="913">
                  <c:v>2.5101065128339815E-11</c:v>
                </c:pt>
                <c:pt idx="914">
                  <c:v>2.5183365117429149E-11</c:v>
                </c:pt>
                <c:pt idx="915">
                  <c:v>2.5265779818360938E-11</c:v>
                </c:pt>
                <c:pt idx="916">
                  <c:v>2.5348448381111445E-11</c:v>
                </c:pt>
                <c:pt idx="917">
                  <c:v>2.543123214728167E-11</c:v>
                </c:pt>
                <c:pt idx="918">
                  <c:v>2.5514270098579706E-11</c:v>
                </c:pt>
                <c:pt idx="919">
                  <c:v>2.5597423660740638E-11</c:v>
                </c:pt>
                <c:pt idx="920">
                  <c:v>2.5680762341098381E-11</c:v>
                </c:pt>
                <c:pt idx="921">
                  <c:v>2.5764286428701238E-11</c:v>
                </c:pt>
                <c:pt idx="922">
                  <c:v>2.5848065515450895E-11</c:v>
                </c:pt>
                <c:pt idx="923">
                  <c:v>2.5931960942948347E-11</c:v>
                </c:pt>
                <c:pt idx="924">
                  <c:v>2.601597282980532E-11</c:v>
                </c:pt>
                <c:pt idx="925">
                  <c:v>2.6100240326865436E-11</c:v>
                </c:pt>
                <c:pt idx="926">
                  <c:v>2.618469416445189E-11</c:v>
                </c:pt>
                <c:pt idx="927">
                  <c:v>2.6269334460525885E-11</c:v>
                </c:pt>
                <c:pt idx="928">
                  <c:v>2.6354092115196683E-11</c:v>
                </c:pt>
                <c:pt idx="929">
                  <c:v>2.643910602495407E-11</c:v>
                </c:pt>
                <c:pt idx="930">
                  <c:v>2.6524237615533146E-11</c:v>
                </c:pt>
                <c:pt idx="931">
                  <c:v>2.6609626038211211E-11</c:v>
                </c:pt>
                <c:pt idx="932">
                  <c:v>2.6695132378500713E-11</c:v>
                </c:pt>
                <c:pt idx="933">
                  <c:v>2.6780826399173604E-11</c:v>
                </c:pt>
                <c:pt idx="934">
                  <c:v>2.6866777863001831E-11</c:v>
                </c:pt>
                <c:pt idx="935">
                  <c:v>2.6952847769845868E-11</c:v>
                </c:pt>
                <c:pt idx="936">
                  <c:v>2.7039106052914248E-11</c:v>
                </c:pt>
                <c:pt idx="937">
                  <c:v>2.7125552660598947E-11</c:v>
                </c:pt>
                <c:pt idx="938">
                  <c:v>2.7212187966082353E-11</c:v>
                </c:pt>
                <c:pt idx="939">
                  <c:v>2.7298942614252531E-11</c:v>
                </c:pt>
                <c:pt idx="940">
                  <c:v>2.7385955756169948E-11</c:v>
                </c:pt>
                <c:pt idx="941">
                  <c:v>2.7473158036505836E-11</c:v>
                </c:pt>
                <c:pt idx="942">
                  <c:v>2.7560480270368005E-11</c:v>
                </c:pt>
                <c:pt idx="943">
                  <c:v>2.7648061608166394E-11</c:v>
                </c:pt>
                <c:pt idx="944">
                  <c:v>2.7735763221065427E-11</c:v>
                </c:pt>
                <c:pt idx="945">
                  <c:v>2.7823654871620209E-11</c:v>
                </c:pt>
                <c:pt idx="946">
                  <c:v>2.7911806066514138E-11</c:v>
                </c:pt>
                <c:pt idx="947">
                  <c:v>2.8000078146697693E-11</c:v>
                </c:pt>
                <c:pt idx="948">
                  <c:v>2.808854078950769E-11</c:v>
                </c:pt>
                <c:pt idx="949">
                  <c:v>2.8177194198340458E-11</c:v>
                </c:pt>
                <c:pt idx="950">
                  <c:v>2.8266038577242843E-11</c:v>
                </c:pt>
                <c:pt idx="951">
                  <c:v>2.8355073957873552E-11</c:v>
                </c:pt>
                <c:pt idx="952">
                  <c:v>2.8444300716017056E-11</c:v>
                </c:pt>
                <c:pt idx="953">
                  <c:v>2.8533649494176181E-11</c:v>
                </c:pt>
                <c:pt idx="954">
                  <c:v>2.8623259444495591E-11</c:v>
                </c:pt>
                <c:pt idx="955">
                  <c:v>2.8713061295780607E-11</c:v>
                </c:pt>
                <c:pt idx="956">
                  <c:v>2.8802985693352975E-11</c:v>
                </c:pt>
                <c:pt idx="957">
                  <c:v>2.8893171872624095E-11</c:v>
                </c:pt>
                <c:pt idx="958">
                  <c:v>2.89834810043247E-11</c:v>
                </c:pt>
                <c:pt idx="959">
                  <c:v>2.90739828510099E-11</c:v>
                </c:pt>
                <c:pt idx="960">
                  <c:v>2.9164677530857735E-11</c:v>
                </c:pt>
                <c:pt idx="961">
                  <c:v>2.9255634635553041E-11</c:v>
                </c:pt>
                <c:pt idx="962">
                  <c:v>2.9346715591264603E-11</c:v>
                </c:pt>
                <c:pt idx="963">
                  <c:v>2.9437989904892648E-11</c:v>
                </c:pt>
                <c:pt idx="964">
                  <c:v>2.9529388305676171E-11</c:v>
                </c:pt>
                <c:pt idx="965">
                  <c:v>2.9621050029893928E-11</c:v>
                </c:pt>
                <c:pt idx="966">
                  <c:v>2.9712905807001771E-11</c:v>
                </c:pt>
                <c:pt idx="967">
                  <c:v>2.9804955670176272E-11</c:v>
                </c:pt>
                <c:pt idx="968">
                  <c:v>2.9897130433657881E-11</c:v>
                </c:pt>
                <c:pt idx="969">
                  <c:v>2.998956924829023E-11</c:v>
                </c:pt>
                <c:pt idx="970">
                  <c:v>3.0082133370239184E-11</c:v>
                </c:pt>
                <c:pt idx="971">
                  <c:v>3.0174961949697847E-11</c:v>
                </c:pt>
                <c:pt idx="972">
                  <c:v>3.0267916071961833E-11</c:v>
                </c:pt>
                <c:pt idx="973">
                  <c:v>3.036106558545505E-11</c:v>
                </c:pt>
                <c:pt idx="974">
                  <c:v>3.0454410607054502E-11</c:v>
                </c:pt>
                <c:pt idx="975">
                  <c:v>3.054795134015652E-11</c:v>
                </c:pt>
                <c:pt idx="976">
                  <c:v>3.0641687988807938E-11</c:v>
                </c:pt>
                <c:pt idx="977">
                  <c:v>3.0735620755104056E-11</c:v>
                </c:pt>
                <c:pt idx="978">
                  <c:v>3.08297497572229E-11</c:v>
                </c:pt>
                <c:pt idx="979">
                  <c:v>3.0924075284429616E-11</c:v>
                </c:pt>
                <c:pt idx="980">
                  <c:v>3.1018597368599744E-11</c:v>
                </c:pt>
                <c:pt idx="981">
                  <c:v>3.1113246910059389E-11</c:v>
                </c:pt>
                <c:pt idx="982">
                  <c:v>3.1208162973783358E-11</c:v>
                </c:pt>
                <c:pt idx="983">
                  <c:v>3.1303206815720685E-11</c:v>
                </c:pt>
                <c:pt idx="984">
                  <c:v>3.1398517501063027E-11</c:v>
                </c:pt>
                <c:pt idx="985">
                  <c:v>3.1493956371194536E-11</c:v>
                </c:pt>
                <c:pt idx="986">
                  <c:v>3.1589593102150998E-11</c:v>
                </c:pt>
                <c:pt idx="987">
                  <c:v>3.1685427727108986E-11</c:v>
                </c:pt>
                <c:pt idx="988">
                  <c:v>3.1781460619901418E-11</c:v>
                </c:pt>
                <c:pt idx="989">
                  <c:v>3.1877691897622127E-11</c:v>
                </c:pt>
                <c:pt idx="990">
                  <c:v>3.1974121678665996E-11</c:v>
                </c:pt>
                <c:pt idx="991">
                  <c:v>3.2070750336649079E-11</c:v>
                </c:pt>
                <c:pt idx="992">
                  <c:v>3.2167577903446931E-11</c:v>
                </c:pt>
                <c:pt idx="993">
                  <c:v>3.226460458332324E-11</c:v>
                </c:pt>
                <c:pt idx="994">
                  <c:v>3.2361761104215956E-11</c:v>
                </c:pt>
                <c:pt idx="995">
                  <c:v>3.2459186703054367E-11</c:v>
                </c:pt>
                <c:pt idx="996">
                  <c:v>3.2556742549485E-11</c:v>
                </c:pt>
                <c:pt idx="997">
                  <c:v>3.2654567709133194E-11</c:v>
                </c:pt>
                <c:pt idx="998">
                  <c:v>3.2752523607300353E-11</c:v>
                </c:pt>
                <c:pt idx="999">
                  <c:v>3.2850679666102109E-11</c:v>
                </c:pt>
                <c:pt idx="1000">
                  <c:v>3.2949036342854938E-11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167096"/>
        <c:axId val="241171408"/>
      </c:scatterChart>
      <c:valAx>
        <c:axId val="24116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171408"/>
        <c:crosses val="autoZero"/>
        <c:crossBetween val="midCat"/>
      </c:valAx>
      <c:valAx>
        <c:axId val="241171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1167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 Compartment 3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37837475503012"/>
          <c:y val="0.2287092934717733"/>
          <c:w val="0.78962970608960514"/>
          <c:h val="0.49125691166397989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Graphen!$M$2</c:f>
              <c:strCache>
                <c:ptCount val="1"/>
                <c:pt idx="0">
                  <c:v>C - Sys 3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9.0000000000000018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13.000000000000002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18.000000000000004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26.000000000000004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36.000000000000007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51.000000000000007</c:v>
                </c:pt>
                <c:pt idx="51">
                  <c:v>52.000000000000007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59.000000000000007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71.000000000000014</c:v>
                </c:pt>
                <c:pt idx="71">
                  <c:v>72.000000000000014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87.000000000000014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102.00000000000001</c:v>
                </c:pt>
                <c:pt idx="102">
                  <c:v>103.00000000000001</c:v>
                </c:pt>
                <c:pt idx="103">
                  <c:v>104.00000000000001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118.00000000000001</c:v>
                </c:pt>
                <c:pt idx="118">
                  <c:v>119.00000000000001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142.00000000000003</c:v>
                </c:pt>
                <c:pt idx="142">
                  <c:v>143.00000000000003</c:v>
                </c:pt>
                <c:pt idx="143">
                  <c:v>144.00000000000003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173.00000000000003</c:v>
                </c:pt>
                <c:pt idx="173">
                  <c:v>174.00000000000003</c:v>
                </c:pt>
                <c:pt idx="174">
                  <c:v>175.00000000000003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204.00000000000003</c:v>
                </c:pt>
                <c:pt idx="204">
                  <c:v>205.00000000000003</c:v>
                </c:pt>
                <c:pt idx="205">
                  <c:v>206.00000000000003</c:v>
                </c:pt>
                <c:pt idx="206">
                  <c:v>207.00000000000003</c:v>
                </c:pt>
                <c:pt idx="207">
                  <c:v>208.00000000000003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235.00000000000003</c:v>
                </c:pt>
                <c:pt idx="235">
                  <c:v>236.00000000000003</c:v>
                </c:pt>
                <c:pt idx="236">
                  <c:v>237.00000000000003</c:v>
                </c:pt>
                <c:pt idx="237">
                  <c:v>238.00000000000003</c:v>
                </c:pt>
                <c:pt idx="238">
                  <c:v>239.00000000000003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283.00000000000006</c:v>
                </c:pt>
                <c:pt idx="283">
                  <c:v>284.00000000000006</c:v>
                </c:pt>
                <c:pt idx="284">
                  <c:v>285.00000000000006</c:v>
                </c:pt>
                <c:pt idx="285">
                  <c:v>286.00000000000006</c:v>
                </c:pt>
                <c:pt idx="286">
                  <c:v>287.00000000000006</c:v>
                </c:pt>
                <c:pt idx="287">
                  <c:v>288.00000000000006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345.00000000000006</c:v>
                </c:pt>
                <c:pt idx="345">
                  <c:v>346.00000000000006</c:v>
                </c:pt>
                <c:pt idx="346">
                  <c:v>347.00000000000006</c:v>
                </c:pt>
                <c:pt idx="347">
                  <c:v>348.00000000000006</c:v>
                </c:pt>
                <c:pt idx="348">
                  <c:v>349.00000000000006</c:v>
                </c:pt>
                <c:pt idx="349">
                  <c:v>350.00000000000006</c:v>
                </c:pt>
                <c:pt idx="350">
                  <c:v>351.00000000000006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408.00000000000006</c:v>
                </c:pt>
                <c:pt idx="408">
                  <c:v>409.00000000000006</c:v>
                </c:pt>
                <c:pt idx="409">
                  <c:v>410.00000000000006</c:v>
                </c:pt>
                <c:pt idx="410">
                  <c:v>411.00000000000006</c:v>
                </c:pt>
                <c:pt idx="411">
                  <c:v>412.00000000000006</c:v>
                </c:pt>
                <c:pt idx="412">
                  <c:v>413.00000000000006</c:v>
                </c:pt>
                <c:pt idx="413">
                  <c:v>414.00000000000006</c:v>
                </c:pt>
                <c:pt idx="414">
                  <c:v>415.00000000000006</c:v>
                </c:pt>
                <c:pt idx="415">
                  <c:v>416.00000000000006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470.00000000000006</c:v>
                </c:pt>
                <c:pt idx="470">
                  <c:v>471.00000000000006</c:v>
                </c:pt>
                <c:pt idx="471">
                  <c:v>472.00000000000006</c:v>
                </c:pt>
                <c:pt idx="472">
                  <c:v>473.00000000000006</c:v>
                </c:pt>
                <c:pt idx="473">
                  <c:v>474.00000000000006</c:v>
                </c:pt>
                <c:pt idx="474">
                  <c:v>475.00000000000006</c:v>
                </c:pt>
                <c:pt idx="475">
                  <c:v>476.00000000000006</c:v>
                </c:pt>
                <c:pt idx="476">
                  <c:v>477.00000000000006</c:v>
                </c:pt>
                <c:pt idx="477">
                  <c:v>478.00000000000006</c:v>
                </c:pt>
                <c:pt idx="478">
                  <c:v>479.00000000000006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565.00000000000011</c:v>
                </c:pt>
                <c:pt idx="565">
                  <c:v>566.00000000000011</c:v>
                </c:pt>
                <c:pt idx="566">
                  <c:v>567.00000000000011</c:v>
                </c:pt>
                <c:pt idx="567">
                  <c:v>568.00000000000011</c:v>
                </c:pt>
                <c:pt idx="568">
                  <c:v>569.00000000000011</c:v>
                </c:pt>
                <c:pt idx="569">
                  <c:v>570.00000000000011</c:v>
                </c:pt>
                <c:pt idx="570">
                  <c:v>571.00000000000011</c:v>
                </c:pt>
                <c:pt idx="571">
                  <c:v>572.00000000000011</c:v>
                </c:pt>
                <c:pt idx="572">
                  <c:v>573.00000000000011</c:v>
                </c:pt>
                <c:pt idx="573">
                  <c:v>574.00000000000011</c:v>
                </c:pt>
                <c:pt idx="574">
                  <c:v>575.00000000000011</c:v>
                </c:pt>
                <c:pt idx="575">
                  <c:v>576.00000000000011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690.00000000000011</c:v>
                </c:pt>
                <c:pt idx="690">
                  <c:v>691.00000000000011</c:v>
                </c:pt>
                <c:pt idx="691">
                  <c:v>692.00000000000011</c:v>
                </c:pt>
                <c:pt idx="692">
                  <c:v>693.00000000000011</c:v>
                </c:pt>
                <c:pt idx="693">
                  <c:v>694.00000000000011</c:v>
                </c:pt>
                <c:pt idx="694">
                  <c:v>695.00000000000011</c:v>
                </c:pt>
                <c:pt idx="695">
                  <c:v>696.00000000000011</c:v>
                </c:pt>
                <c:pt idx="696">
                  <c:v>697.00000000000011</c:v>
                </c:pt>
                <c:pt idx="697">
                  <c:v>698.00000000000011</c:v>
                </c:pt>
                <c:pt idx="698">
                  <c:v>699.00000000000011</c:v>
                </c:pt>
                <c:pt idx="699">
                  <c:v>700.00000000000011</c:v>
                </c:pt>
                <c:pt idx="700">
                  <c:v>701.00000000000011</c:v>
                </c:pt>
                <c:pt idx="701">
                  <c:v>702.00000000000011</c:v>
                </c:pt>
                <c:pt idx="702">
                  <c:v>703.00000000000011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815.00000000000011</c:v>
                </c:pt>
                <c:pt idx="815">
                  <c:v>816.00000000000011</c:v>
                </c:pt>
                <c:pt idx="816">
                  <c:v>817.00000000000011</c:v>
                </c:pt>
                <c:pt idx="817">
                  <c:v>818.00000000000011</c:v>
                </c:pt>
                <c:pt idx="818">
                  <c:v>819.00000000000011</c:v>
                </c:pt>
                <c:pt idx="819">
                  <c:v>820.00000000000011</c:v>
                </c:pt>
                <c:pt idx="820">
                  <c:v>821.00000000000011</c:v>
                </c:pt>
                <c:pt idx="821">
                  <c:v>822.00000000000011</c:v>
                </c:pt>
                <c:pt idx="822">
                  <c:v>823.00000000000011</c:v>
                </c:pt>
                <c:pt idx="823">
                  <c:v>824.00000000000011</c:v>
                </c:pt>
                <c:pt idx="824">
                  <c:v>825.00000000000011</c:v>
                </c:pt>
                <c:pt idx="825">
                  <c:v>826.00000000000011</c:v>
                </c:pt>
                <c:pt idx="826">
                  <c:v>827.00000000000011</c:v>
                </c:pt>
                <c:pt idx="827">
                  <c:v>828.00000000000011</c:v>
                </c:pt>
                <c:pt idx="828">
                  <c:v>829.00000000000011</c:v>
                </c:pt>
                <c:pt idx="829">
                  <c:v>830.00000000000011</c:v>
                </c:pt>
                <c:pt idx="830">
                  <c:v>831.00000000000011</c:v>
                </c:pt>
                <c:pt idx="831">
                  <c:v>832.00000000000011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940.00000000000011</c:v>
                </c:pt>
                <c:pt idx="940">
                  <c:v>941.00000000000011</c:v>
                </c:pt>
                <c:pt idx="941">
                  <c:v>942.00000000000011</c:v>
                </c:pt>
                <c:pt idx="942">
                  <c:v>943.00000000000011</c:v>
                </c:pt>
                <c:pt idx="943">
                  <c:v>944.00000000000011</c:v>
                </c:pt>
                <c:pt idx="944">
                  <c:v>945.00000000000011</c:v>
                </c:pt>
                <c:pt idx="945">
                  <c:v>946.00000000000011</c:v>
                </c:pt>
                <c:pt idx="946">
                  <c:v>947.00000000000011</c:v>
                </c:pt>
                <c:pt idx="947">
                  <c:v>948.00000000000011</c:v>
                </c:pt>
                <c:pt idx="948">
                  <c:v>949.00000000000011</c:v>
                </c:pt>
                <c:pt idx="949">
                  <c:v>950.00000000000011</c:v>
                </c:pt>
                <c:pt idx="950">
                  <c:v>951.00000000000011</c:v>
                </c:pt>
                <c:pt idx="951">
                  <c:v>952.00000000000011</c:v>
                </c:pt>
                <c:pt idx="952">
                  <c:v>953.00000000000011</c:v>
                </c:pt>
                <c:pt idx="953">
                  <c:v>954.00000000000011</c:v>
                </c:pt>
                <c:pt idx="954">
                  <c:v>955.00000000000011</c:v>
                </c:pt>
                <c:pt idx="955">
                  <c:v>956.00000000000011</c:v>
                </c:pt>
                <c:pt idx="956">
                  <c:v>957.00000000000011</c:v>
                </c:pt>
                <c:pt idx="957">
                  <c:v>958.00000000000011</c:v>
                </c:pt>
                <c:pt idx="958">
                  <c:v>959.00000000000011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Graphen!$M$2:$M$1002</c:f>
              <c:numCache>
                <c:formatCode>General</c:formatCode>
                <c:ptCount val="1001"/>
                <c:pt idx="0">
                  <c:v>0</c:v>
                </c:pt>
                <c:pt idx="1">
                  <c:v>2.0001033986037469E-13</c:v>
                </c:pt>
                <c:pt idx="2">
                  <c:v>8.000075260995547E-13</c:v>
                </c:pt>
                <c:pt idx="3">
                  <c:v>1.799904049707492E-12</c:v>
                </c:pt>
                <c:pt idx="4">
                  <c:v>3.1998195210503133E-12</c:v>
                </c:pt>
                <c:pt idx="5">
                  <c:v>4.9995977661888133E-12</c:v>
                </c:pt>
                <c:pt idx="6">
                  <c:v>7.199358180857746E-12</c:v>
                </c:pt>
                <c:pt idx="7">
                  <c:v>9.7989439707137065E-12</c:v>
                </c:pt>
                <c:pt idx="8">
                  <c:v>1.2798406588359724E-11</c:v>
                </c:pt>
                <c:pt idx="9">
                  <c:v>1.6197796067239167E-11</c:v>
                </c:pt>
                <c:pt idx="10">
                  <c:v>1.9996956323147505E-11</c:v>
                </c:pt>
                <c:pt idx="11">
                  <c:v>2.4195937619114695E-11</c:v>
                </c:pt>
                <c:pt idx="12">
                  <c:v>2.8794721677104859E-11</c:v>
                </c:pt>
                <c:pt idx="13">
                  <c:v>3.3793289830422746E-11</c:v>
                </c:pt>
                <c:pt idx="14">
                  <c:v>3.9191555487283176E-11</c:v>
                </c:pt>
                <c:pt idx="15">
                  <c:v>4.4989637566205939E-11</c:v>
                </c:pt>
                <c:pt idx="16">
                  <c:v>5.118744896597991E-11</c:v>
                </c:pt>
                <c:pt idx="17">
                  <c:v>5.7784901696293981E-11</c:v>
                </c:pt>
                <c:pt idx="18">
                  <c:v>6.4782116019821123E-11</c:v>
                </c:pt>
                <c:pt idx="19">
                  <c:v>7.2178935567177767E-11</c:v>
                </c:pt>
                <c:pt idx="20">
                  <c:v>7.9975479818446179E-11</c:v>
                </c:pt>
                <c:pt idx="21">
                  <c:v>8.8171591730655096E-11</c:v>
                </c:pt>
                <c:pt idx="22">
                  <c:v>9.6767322978397924E-11</c:v>
                </c:pt>
                <c:pt idx="23">
                  <c:v>1.057626546088178E-10</c:v>
                </c:pt>
                <c:pt idx="24">
                  <c:v>1.151575680054316E-10</c:v>
                </c:pt>
                <c:pt idx="25">
                  <c:v>1.249520454592605E-10</c:v>
                </c:pt>
                <c:pt idx="26">
                  <c:v>1.3514606779648723E-10</c:v>
                </c:pt>
                <c:pt idx="27">
                  <c:v>1.4573961752378078E-10</c:v>
                </c:pt>
                <c:pt idx="28">
                  <c:v>1.567326752452251E-10</c:v>
                </c:pt>
                <c:pt idx="29">
                  <c:v>1.6812522335752396E-10</c:v>
                </c:pt>
                <c:pt idx="30">
                  <c:v>1.7991717431127064E-10</c:v>
                </c:pt>
                <c:pt idx="31">
                  <c:v>1.9210864759288997E-10</c:v>
                </c:pt>
                <c:pt idx="32">
                  <c:v>2.0469948627262852E-10</c:v>
                </c:pt>
                <c:pt idx="33">
                  <c:v>2.1768981150999774E-10</c:v>
                </c:pt>
                <c:pt idx="34">
                  <c:v>2.3107946514632806E-10</c:v>
                </c:pt>
                <c:pt idx="35">
                  <c:v>2.448684986169295E-10</c:v>
                </c:pt>
                <c:pt idx="36">
                  <c:v>2.5905689355113469E-10</c:v>
                </c:pt>
                <c:pt idx="37">
                  <c:v>2.7364463198647832E-10</c:v>
                </c:pt>
                <c:pt idx="38">
                  <c:v>2.8863169510733642E-10</c:v>
                </c:pt>
                <c:pt idx="39">
                  <c:v>3.0401806406626365E-10</c:v>
                </c:pt>
                <c:pt idx="40">
                  <c:v>3.1980372137643428E-10</c:v>
                </c:pt>
                <c:pt idx="41">
                  <c:v>3.3598864842789747E-10</c:v>
                </c:pt>
                <c:pt idx="42">
                  <c:v>3.5257282627096764E-10</c:v>
                </c:pt>
                <c:pt idx="43">
                  <c:v>3.6955616735507258E-10</c:v>
                </c:pt>
                <c:pt idx="44">
                  <c:v>3.8693879273843208E-10</c:v>
                </c:pt>
                <c:pt idx="45">
                  <c:v>4.0472054492848333E-10</c:v>
                </c:pt>
                <c:pt idx="46">
                  <c:v>4.2290154407808318E-10</c:v>
                </c:pt>
                <c:pt idx="47">
                  <c:v>4.4148163303521676E-10</c:v>
                </c:pt>
                <c:pt idx="48">
                  <c:v>4.6046086291193915E-10</c:v>
                </c:pt>
                <c:pt idx="49">
                  <c:v>4.7983921576546331E-10</c:v>
                </c:pt>
                <c:pt idx="50">
                  <c:v>4.9961674158124997E-10</c:v>
                </c:pt>
                <c:pt idx="51">
                  <c:v>5.197932846594646E-10</c:v>
                </c:pt>
                <c:pt idx="52">
                  <c:v>5.4036889443902142E-10</c:v>
                </c:pt>
                <c:pt idx="53">
                  <c:v>5.6134348492485308E-10</c:v>
                </c:pt>
                <c:pt idx="54">
                  <c:v>5.8271717528248772E-10</c:v>
                </c:pt>
                <c:pt idx="55">
                  <c:v>6.0448987717752909E-10</c:v>
                </c:pt>
                <c:pt idx="56">
                  <c:v>6.2666157456102039E-10</c:v>
                </c:pt>
                <c:pt idx="57">
                  <c:v>6.4923217643646966E-10</c:v>
                </c:pt>
                <c:pt idx="58">
                  <c:v>6.7220180674753805E-10</c:v>
                </c:pt>
                <c:pt idx="59">
                  <c:v>6.9557030521862417E-10</c:v>
                </c:pt>
                <c:pt idx="60">
                  <c:v>7.1933772552272306E-10</c:v>
                </c:pt>
                <c:pt idx="61">
                  <c:v>7.4350411720575971E-10</c:v>
                </c:pt>
                <c:pt idx="62">
                  <c:v>7.6806932244855541E-10</c:v>
                </c:pt>
                <c:pt idx="63">
                  <c:v>7.9303339413946791E-10</c:v>
                </c:pt>
                <c:pt idx="64">
                  <c:v>8.1839631233730872E-10</c:v>
                </c:pt>
                <c:pt idx="65">
                  <c:v>8.4415806020951384E-10</c:v>
                </c:pt>
                <c:pt idx="66">
                  <c:v>8.7031861791713513E-10</c:v>
                </c:pt>
                <c:pt idx="67">
                  <c:v>8.9687796708739094E-10</c:v>
                </c:pt>
                <c:pt idx="68">
                  <c:v>9.2383602116571145E-10</c:v>
                </c:pt>
                <c:pt idx="69">
                  <c:v>9.5119290108942788E-10</c:v>
                </c:pt>
                <c:pt idx="70">
                  <c:v>9.7894851630846854E-10</c:v>
                </c:pt>
                <c:pt idx="71">
                  <c:v>1.0071027813911715E-9</c:v>
                </c:pt>
                <c:pt idx="72">
                  <c:v>1.0356558160483104E-9</c:v>
                </c:pt>
                <c:pt idx="73">
                  <c:v>1.0646074637943835E-9</c:v>
                </c:pt>
                <c:pt idx="74">
                  <c:v>1.0939577754018197E-9</c:v>
                </c:pt>
                <c:pt idx="75">
                  <c:v>1.1237067326033299E-9</c:v>
                </c:pt>
                <c:pt idx="76">
                  <c:v>1.1538543155599663E-9</c:v>
                </c:pt>
                <c:pt idx="77">
                  <c:v>1.1844005768227913E-9</c:v>
                </c:pt>
                <c:pt idx="78">
                  <c:v>1.2153453589113308E-9</c:v>
                </c:pt>
                <c:pt idx="79">
                  <c:v>1.2466886445519676E-9</c:v>
                </c:pt>
                <c:pt idx="80">
                  <c:v>1.2784305512340528E-9</c:v>
                </c:pt>
                <c:pt idx="81">
                  <c:v>1.310570994860795E-9</c:v>
                </c:pt>
                <c:pt idx="82">
                  <c:v>1.3431099552525891E-9</c:v>
                </c:pt>
                <c:pt idx="83">
                  <c:v>1.3760473428798148E-9</c:v>
                </c:pt>
                <c:pt idx="84">
                  <c:v>1.4093832814501567E-9</c:v>
                </c:pt>
                <c:pt idx="85">
                  <c:v>1.4431176132504711E-9</c:v>
                </c:pt>
                <c:pt idx="86">
                  <c:v>1.4772504568960534E-9</c:v>
                </c:pt>
                <c:pt idx="87">
                  <c:v>1.5117816569989398E-9</c:v>
                </c:pt>
                <c:pt idx="88">
                  <c:v>1.5467112633383218E-9</c:v>
                </c:pt>
                <c:pt idx="89">
                  <c:v>1.5820392576486449E-9</c:v>
                </c:pt>
                <c:pt idx="90">
                  <c:v>1.617765623199369E-9</c:v>
                </c:pt>
                <c:pt idx="91">
                  <c:v>1.6538903399468483E-9</c:v>
                </c:pt>
                <c:pt idx="92">
                  <c:v>1.6904133907169952E-9</c:v>
                </c:pt>
                <c:pt idx="93">
                  <c:v>1.7273347562529696E-9</c:v>
                </c:pt>
                <c:pt idx="94">
                  <c:v>1.7646544181508733E-9</c:v>
                </c:pt>
                <c:pt idx="95">
                  <c:v>1.8023723589279464E-9</c:v>
                </c:pt>
                <c:pt idx="96">
                  <c:v>1.8404884911402478E-9</c:v>
                </c:pt>
                <c:pt idx="97">
                  <c:v>1.879002933614167E-9</c:v>
                </c:pt>
                <c:pt idx="98">
                  <c:v>1.9179155306481896E-9</c:v>
                </c:pt>
                <c:pt idx="99">
                  <c:v>1.9572264020567378E-9</c:v>
                </c:pt>
                <c:pt idx="100">
                  <c:v>1.9969353911497222E-9</c:v>
                </c:pt>
                <c:pt idx="101">
                  <c:v>2.0370425489083878E-9</c:v>
                </c:pt>
                <c:pt idx="102">
                  <c:v>2.077547856959845E-9</c:v>
                </c:pt>
                <c:pt idx="103">
                  <c:v>2.1184512959140056E-9</c:v>
                </c:pt>
                <c:pt idx="104">
                  <c:v>2.1597528498240982E-9</c:v>
                </c:pt>
                <c:pt idx="105">
                  <c:v>2.2014524968725063E-9</c:v>
                </c:pt>
                <c:pt idx="106">
                  <c:v>2.2435502225492432E-9</c:v>
                </c:pt>
                <c:pt idx="107">
                  <c:v>2.286046006264443E-9</c:v>
                </c:pt>
                <c:pt idx="108">
                  <c:v>2.3289398287289558E-9</c:v>
                </c:pt>
                <c:pt idx="109">
                  <c:v>2.3722316061855618E-9</c:v>
                </c:pt>
                <c:pt idx="110">
                  <c:v>2.4159214557858837E-9</c:v>
                </c:pt>
                <c:pt idx="111">
                  <c:v>2.4600092210465881E-9</c:v>
                </c:pt>
                <c:pt idx="112">
                  <c:v>2.5044950233525654E-9</c:v>
                </c:pt>
                <c:pt idx="113">
                  <c:v>2.5493787044429324E-9</c:v>
                </c:pt>
                <c:pt idx="114">
                  <c:v>2.5946603156395923E-9</c:v>
                </c:pt>
                <c:pt idx="115">
                  <c:v>2.6403398381291426E-9</c:v>
                </c:pt>
                <c:pt idx="116">
                  <c:v>2.6864173246681032E-9</c:v>
                </c:pt>
                <c:pt idx="117">
                  <c:v>2.7328926167899173E-9</c:v>
                </c:pt>
                <c:pt idx="118">
                  <c:v>2.7797656973226667E-9</c:v>
                </c:pt>
                <c:pt idx="119">
                  <c:v>2.8270366858756424E-9</c:v>
                </c:pt>
                <c:pt idx="120">
                  <c:v>2.874705493570288E-9</c:v>
                </c:pt>
                <c:pt idx="121">
                  <c:v>2.9227721050110404E-9</c:v>
                </c:pt>
                <c:pt idx="122">
                  <c:v>2.9712364987209392E-9</c:v>
                </c:pt>
                <c:pt idx="123">
                  <c:v>3.0200985895797051E-9</c:v>
                </c:pt>
                <c:pt idx="124">
                  <c:v>3.0693584966497591E-9</c:v>
                </c:pt>
                <c:pt idx="125">
                  <c:v>3.1190160631065691E-9</c:v>
                </c:pt>
                <c:pt idx="126">
                  <c:v>3.169071342731117E-9</c:v>
                </c:pt>
                <c:pt idx="127">
                  <c:v>3.2195243806288146E-9</c:v>
                </c:pt>
                <c:pt idx="128">
                  <c:v>3.270375022772047E-9</c:v>
                </c:pt>
                <c:pt idx="129">
                  <c:v>3.3216233228090895E-9</c:v>
                </c:pt>
                <c:pt idx="130">
                  <c:v>3.373269260148557E-9</c:v>
                </c:pt>
                <c:pt idx="131">
                  <c:v>3.4253128155016262E-9</c:v>
                </c:pt>
                <c:pt idx="132">
                  <c:v>3.4777539709433987E-9</c:v>
                </c:pt>
                <c:pt idx="133">
                  <c:v>3.5305927096429373E-9</c:v>
                </c:pt>
                <c:pt idx="134">
                  <c:v>3.5838289441580354E-9</c:v>
                </c:pt>
                <c:pt idx="135">
                  <c:v>3.6374627935516561E-9</c:v>
                </c:pt>
                <c:pt idx="136">
                  <c:v>3.6914941691518903E-9</c:v>
                </c:pt>
                <c:pt idx="137">
                  <c:v>3.7459229859772376E-9</c:v>
                </c:pt>
                <c:pt idx="138">
                  <c:v>3.8007493627478359E-9</c:v>
                </c:pt>
                <c:pt idx="139">
                  <c:v>3.8559731426399128E-9</c:v>
                </c:pt>
                <c:pt idx="140">
                  <c:v>3.911594375541512E-9</c:v>
                </c:pt>
                <c:pt idx="141">
                  <c:v>3.9676130479675447E-9</c:v>
                </c:pt>
                <c:pt idx="142">
                  <c:v>4.0240292046834176E-9</c:v>
                </c:pt>
                <c:pt idx="143">
                  <c:v>4.0808426930983E-9</c:v>
                </c:pt>
                <c:pt idx="144">
                  <c:v>4.1380535613253989E-9</c:v>
                </c:pt>
                <c:pt idx="145">
                  <c:v>4.1956617240382182E-9</c:v>
                </c:pt>
                <c:pt idx="146">
                  <c:v>4.253667300848762E-9</c:v>
                </c:pt>
                <c:pt idx="147">
                  <c:v>4.3120702034264278E-9</c:v>
                </c:pt>
                <c:pt idx="148">
                  <c:v>4.3708704143949254E-9</c:v>
                </c:pt>
                <c:pt idx="149">
                  <c:v>4.4300678457634414E-9</c:v>
                </c:pt>
                <c:pt idx="150">
                  <c:v>4.4896626176921509E-9</c:v>
                </c:pt>
                <c:pt idx="151">
                  <c:v>4.5496545728080248E-9</c:v>
                </c:pt>
                <c:pt idx="152">
                  <c:v>4.6100438339366417E-9</c:v>
                </c:pt>
                <c:pt idx="153">
                  <c:v>4.6708302396032163E-9</c:v>
                </c:pt>
                <c:pt idx="154">
                  <c:v>4.7320138473517813E-9</c:v>
                </c:pt>
                <c:pt idx="155">
                  <c:v>4.7935946318089678E-9</c:v>
                </c:pt>
                <c:pt idx="156">
                  <c:v>4.8555725793582827E-9</c:v>
                </c:pt>
                <c:pt idx="157">
                  <c:v>4.9179476694107258E-9</c:v>
                </c:pt>
                <c:pt idx="158">
                  <c:v>4.9807198862291022E-9</c:v>
                </c:pt>
                <c:pt idx="159">
                  <c:v>5.0438892083388365E-9</c:v>
                </c:pt>
                <c:pt idx="160">
                  <c:v>5.1074556206853489E-9</c:v>
                </c:pt>
                <c:pt idx="161">
                  <c:v>5.1714191025454151E-9</c:v>
                </c:pt>
                <c:pt idx="162">
                  <c:v>5.2357795659312576E-9</c:v>
                </c:pt>
                <c:pt idx="163">
                  <c:v>5.300537134006076E-9</c:v>
                </c:pt>
                <c:pt idx="164">
                  <c:v>5.3656916488512703E-9</c:v>
                </c:pt>
                <c:pt idx="165">
                  <c:v>5.4312432281699953E-9</c:v>
                </c:pt>
                <c:pt idx="166">
                  <c:v>5.4971917188230328E-9</c:v>
                </c:pt>
                <c:pt idx="167">
                  <c:v>5.5635371712487669E-9</c:v>
                </c:pt>
                <c:pt idx="168">
                  <c:v>5.6302795632869744E-9</c:v>
                </c:pt>
                <c:pt idx="169">
                  <c:v>5.6974188793383708E-9</c:v>
                </c:pt>
                <c:pt idx="170">
                  <c:v>5.7649551025722343E-9</c:v>
                </c:pt>
                <c:pt idx="171">
                  <c:v>5.8328882152724854E-9</c:v>
                </c:pt>
                <c:pt idx="172">
                  <c:v>5.9012181952795493E-9</c:v>
                </c:pt>
                <c:pt idx="173">
                  <c:v>5.9699450261061805E-9</c:v>
                </c:pt>
                <c:pt idx="174">
                  <c:v>6.039068688465073E-9</c:v>
                </c:pt>
                <c:pt idx="175">
                  <c:v>6.1085890971654746E-9</c:v>
                </c:pt>
                <c:pt idx="176">
                  <c:v>6.1785063722339871E-9</c:v>
                </c:pt>
                <c:pt idx="177">
                  <c:v>6.2488203573210671E-9</c:v>
                </c:pt>
                <c:pt idx="178">
                  <c:v>6.3195311686948219E-9</c:v>
                </c:pt>
                <c:pt idx="179">
                  <c:v>6.3906386539730202E-9</c:v>
                </c:pt>
                <c:pt idx="180">
                  <c:v>6.4621428610600519E-9</c:v>
                </c:pt>
                <c:pt idx="181">
                  <c:v>6.5340438430575367E-9</c:v>
                </c:pt>
                <c:pt idx="182">
                  <c:v>6.6063414429361375E-9</c:v>
                </c:pt>
                <c:pt idx="183">
                  <c:v>6.6790357105849832E-9</c:v>
                </c:pt>
                <c:pt idx="184">
                  <c:v>6.7521266279462528E-9</c:v>
                </c:pt>
                <c:pt idx="185">
                  <c:v>6.8256141776432218E-9</c:v>
                </c:pt>
                <c:pt idx="186">
                  <c:v>6.8994982716887636E-9</c:v>
                </c:pt>
                <c:pt idx="187">
                  <c:v>6.9737790305841437E-9</c:v>
                </c:pt>
                <c:pt idx="188">
                  <c:v>7.0484563668873723E-9</c:v>
                </c:pt>
                <c:pt idx="189">
                  <c:v>7.1235301926128418E-9</c:v>
                </c:pt>
                <c:pt idx="190">
                  <c:v>7.199000626485026E-9</c:v>
                </c:pt>
                <c:pt idx="191">
                  <c:v>7.2748675155735219E-9</c:v>
                </c:pt>
                <c:pt idx="192">
                  <c:v>7.3511309782621496E-9</c:v>
                </c:pt>
                <c:pt idx="193">
                  <c:v>7.4277908559522956E-9</c:v>
                </c:pt>
                <c:pt idx="194">
                  <c:v>7.5048472018813223E-9</c:v>
                </c:pt>
                <c:pt idx="195">
                  <c:v>7.5822999974423701E-9</c:v>
                </c:pt>
                <c:pt idx="196">
                  <c:v>7.6601492228012617E-9</c:v>
                </c:pt>
                <c:pt idx="197">
                  <c:v>7.7383948629075352E-9</c:v>
                </c:pt>
                <c:pt idx="198">
                  <c:v>7.8170368971734907E-9</c:v>
                </c:pt>
                <c:pt idx="199">
                  <c:v>7.8960753072008711E-9</c:v>
                </c:pt>
                <c:pt idx="200">
                  <c:v>7.9755100747245541E-9</c:v>
                </c:pt>
                <c:pt idx="201">
                  <c:v>8.0553411138765962E-9</c:v>
                </c:pt>
                <c:pt idx="202">
                  <c:v>8.1355685409222832E-9</c:v>
                </c:pt>
                <c:pt idx="203">
                  <c:v>8.216192205598134E-9</c:v>
                </c:pt>
                <c:pt idx="204">
                  <c:v>8.2972122213004215E-9</c:v>
                </c:pt>
                <c:pt idx="205">
                  <c:v>8.3786284395420167E-9</c:v>
                </c:pt>
                <c:pt idx="206">
                  <c:v>8.4604409009885264E-9</c:v>
                </c:pt>
                <c:pt idx="207">
                  <c:v>8.5426496686472756E-9</c:v>
                </c:pt>
                <c:pt idx="208">
                  <c:v>8.6252545759266979E-9</c:v>
                </c:pt>
                <c:pt idx="209">
                  <c:v>8.7082556748322835E-9</c:v>
                </c:pt>
                <c:pt idx="210">
                  <c:v>8.7916529514097023E-9</c:v>
                </c:pt>
                <c:pt idx="211">
                  <c:v>8.8754463827458562E-9</c:v>
                </c:pt>
                <c:pt idx="212">
                  <c:v>8.9596359584371771E-9</c:v>
                </c:pt>
                <c:pt idx="213">
                  <c:v>9.0442215810691835E-9</c:v>
                </c:pt>
                <c:pt idx="214">
                  <c:v>9.1292033796829673E-9</c:v>
                </c:pt>
                <c:pt idx="215">
                  <c:v>9.2145812621926851E-9</c:v>
                </c:pt>
                <c:pt idx="216">
                  <c:v>9.3003551390430205E-9</c:v>
                </c:pt>
                <c:pt idx="217">
                  <c:v>9.3865251314145982E-9</c:v>
                </c:pt>
                <c:pt idx="218">
                  <c:v>9.4730910883652257E-9</c:v>
                </c:pt>
                <c:pt idx="219">
                  <c:v>9.560053056231104E-9</c:v>
                </c:pt>
                <c:pt idx="220">
                  <c:v>9.6474110170908028E-9</c:v>
                </c:pt>
                <c:pt idx="221">
                  <c:v>9.7351650219284956E-9</c:v>
                </c:pt>
                <c:pt idx="222">
                  <c:v>9.8233149140570205E-9</c:v>
                </c:pt>
                <c:pt idx="223">
                  <c:v>9.9118607465803815E-9</c:v>
                </c:pt>
                <c:pt idx="224">
                  <c:v>1.0000802497680531E-8</c:v>
                </c:pt>
                <c:pt idx="225">
                  <c:v>1.0090140083473609E-8</c:v>
                </c:pt>
                <c:pt idx="226">
                  <c:v>1.0179873619131814E-8</c:v>
                </c:pt>
                <c:pt idx="227">
                  <c:v>1.0270003021109344E-8</c:v>
                </c:pt>
                <c:pt idx="228">
                  <c:v>1.0360528272579601E-8</c:v>
                </c:pt>
                <c:pt idx="229">
                  <c:v>1.0451449284669011E-8</c:v>
                </c:pt>
                <c:pt idx="230">
                  <c:v>1.0542766175761393E-8</c:v>
                </c:pt>
                <c:pt idx="231">
                  <c:v>1.0634478790606805E-8</c:v>
                </c:pt>
                <c:pt idx="232">
                  <c:v>1.0726587179094591E-8</c:v>
                </c:pt>
                <c:pt idx="233">
                  <c:v>1.0819091392551532E-8</c:v>
                </c:pt>
                <c:pt idx="234">
                  <c:v>1.0911991275727685E-8</c:v>
                </c:pt>
                <c:pt idx="235">
                  <c:v>1.1005286883842766E-8</c:v>
                </c:pt>
                <c:pt idx="236">
                  <c:v>1.1098978186198025E-8</c:v>
                </c:pt>
                <c:pt idx="237">
                  <c:v>1.1193065175946075E-8</c:v>
                </c:pt>
                <c:pt idx="238">
                  <c:v>1.1287547828397462E-8</c:v>
                </c:pt>
                <c:pt idx="239">
                  <c:v>1.1382426058987671E-8</c:v>
                </c:pt>
                <c:pt idx="240">
                  <c:v>1.1477699990676289E-8</c:v>
                </c:pt>
                <c:pt idx="241">
                  <c:v>1.1573369533907995E-8</c:v>
                </c:pt>
                <c:pt idx="242">
                  <c:v>1.166943459693739E-8</c:v>
                </c:pt>
                <c:pt idx="243">
                  <c:v>1.176589530491566E-8</c:v>
                </c:pt>
                <c:pt idx="244">
                  <c:v>1.186275149692162E-8</c:v>
                </c:pt>
                <c:pt idx="245">
                  <c:v>1.1960003298445597E-8</c:v>
                </c:pt>
                <c:pt idx="246">
                  <c:v>1.2057650550685367E-8</c:v>
                </c:pt>
                <c:pt idx="247">
                  <c:v>1.2155693301755437E-8</c:v>
                </c:pt>
                <c:pt idx="248">
                  <c:v>1.2254131539818055E-8</c:v>
                </c:pt>
                <c:pt idx="249">
                  <c:v>1.235296523807044E-8</c:v>
                </c:pt>
                <c:pt idx="250">
                  <c:v>1.2452194386449682E-8</c:v>
                </c:pt>
                <c:pt idx="251">
                  <c:v>1.2551818962800322E-8</c:v>
                </c:pt>
                <c:pt idx="252">
                  <c:v>1.2651838950637719E-8</c:v>
                </c:pt>
                <c:pt idx="253">
                  <c:v>1.2752254258971938E-8</c:v>
                </c:pt>
                <c:pt idx="254">
                  <c:v>1.2853065010080389E-8</c:v>
                </c:pt>
                <c:pt idx="255">
                  <c:v>1.2954271120422037E-8</c:v>
                </c:pt>
                <c:pt idx="256">
                  <c:v>1.3055872495790558E-8</c:v>
                </c:pt>
                <c:pt idx="257">
                  <c:v>1.3157869261681918E-8</c:v>
                </c:pt>
                <c:pt idx="258">
                  <c:v>1.3260261257171893E-8</c:v>
                </c:pt>
                <c:pt idx="259">
                  <c:v>1.3363048537824978E-8</c:v>
                </c:pt>
                <c:pt idx="260">
                  <c:v>1.3466231082920766E-8</c:v>
                </c:pt>
                <c:pt idx="261">
                  <c:v>1.3569808942690779E-8</c:v>
                </c:pt>
                <c:pt idx="262">
                  <c:v>1.3673781959769575E-8</c:v>
                </c:pt>
                <c:pt idx="263">
                  <c:v>1.3778150191153665E-8</c:v>
                </c:pt>
                <c:pt idx="264">
                  <c:v>1.3882913542642358E-8</c:v>
                </c:pt>
                <c:pt idx="265">
                  <c:v>1.3988072140065557E-8</c:v>
                </c:pt>
                <c:pt idx="266">
                  <c:v>1.4093625888884736E-8</c:v>
                </c:pt>
                <c:pt idx="267">
                  <c:v>1.4199574779374599E-8</c:v>
                </c:pt>
                <c:pt idx="268">
                  <c:v>1.4305918716242019E-8</c:v>
                </c:pt>
                <c:pt idx="269">
                  <c:v>1.4412657822519651E-8</c:v>
                </c:pt>
                <c:pt idx="270">
                  <c:v>1.4519791942958424E-8</c:v>
                </c:pt>
                <c:pt idx="271">
                  <c:v>1.462732119949595E-8</c:v>
                </c:pt>
                <c:pt idx="272">
                  <c:v>1.4735245431215377E-8</c:v>
                </c:pt>
                <c:pt idx="273">
                  <c:v>1.4843564691900073E-8</c:v>
                </c:pt>
                <c:pt idx="274">
                  <c:v>1.4952278962949896E-8</c:v>
                </c:pt>
                <c:pt idx="275">
                  <c:v>1.5061388227197592E-8</c:v>
                </c:pt>
                <c:pt idx="276">
                  <c:v>1.5170892461053522E-8</c:v>
                </c:pt>
                <c:pt idx="277">
                  <c:v>1.5280791653361682E-8</c:v>
                </c:pt>
                <c:pt idx="278">
                  <c:v>1.539108578128617E-8</c:v>
                </c:pt>
                <c:pt idx="279">
                  <c:v>1.5501774830119565E-8</c:v>
                </c:pt>
                <c:pt idx="280">
                  <c:v>1.5612858709552601E-8</c:v>
                </c:pt>
                <c:pt idx="281">
                  <c:v>1.5724337541525492E-8</c:v>
                </c:pt>
                <c:pt idx="282">
                  <c:v>1.5836211238602972E-8</c:v>
                </c:pt>
                <c:pt idx="283">
                  <c:v>1.594847971225213E-8</c:v>
                </c:pt>
                <c:pt idx="284">
                  <c:v>1.6061143012364911E-8</c:v>
                </c:pt>
                <c:pt idx="285">
                  <c:v>1.617420119095353E-8</c:v>
                </c:pt>
                <c:pt idx="286">
                  <c:v>1.6287654095297704E-8</c:v>
                </c:pt>
                <c:pt idx="287">
                  <c:v>1.6401501772418844E-8</c:v>
                </c:pt>
                <c:pt idx="288">
                  <c:v>1.6515744203718116E-8</c:v>
                </c:pt>
                <c:pt idx="289">
                  <c:v>1.6630381372026525E-8</c:v>
                </c:pt>
                <c:pt idx="290">
                  <c:v>1.6745413262637952E-8</c:v>
                </c:pt>
                <c:pt idx="291">
                  <c:v>1.6860839853399117E-8</c:v>
                </c:pt>
                <c:pt idx="292">
                  <c:v>1.697666112071691E-8</c:v>
                </c:pt>
                <c:pt idx="293">
                  <c:v>1.7092876991030378E-8</c:v>
                </c:pt>
                <c:pt idx="294">
                  <c:v>1.7209487576298581E-8</c:v>
                </c:pt>
                <c:pt idx="295">
                  <c:v>1.7326492785877007E-8</c:v>
                </c:pt>
                <c:pt idx="296">
                  <c:v>1.7443892539432786E-8</c:v>
                </c:pt>
                <c:pt idx="297">
                  <c:v>1.7561686952142011E-8</c:v>
                </c:pt>
                <c:pt idx="298">
                  <c:v>1.767987587196658E-8</c:v>
                </c:pt>
                <c:pt idx="299">
                  <c:v>1.7798459341697785E-8</c:v>
                </c:pt>
                <c:pt idx="300">
                  <c:v>1.7917437353388854E-8</c:v>
                </c:pt>
                <c:pt idx="301">
                  <c:v>1.8036809883454057E-8</c:v>
                </c:pt>
                <c:pt idx="302">
                  <c:v>1.8156576915066576E-8</c:v>
                </c:pt>
                <c:pt idx="303">
                  <c:v>1.8276738429284961E-8</c:v>
                </c:pt>
                <c:pt idx="304">
                  <c:v>1.8397294407849954E-8</c:v>
                </c:pt>
                <c:pt idx="305">
                  <c:v>1.8518244835714555E-8</c:v>
                </c:pt>
                <c:pt idx="306">
                  <c:v>1.8639589687170171E-8</c:v>
                </c:pt>
                <c:pt idx="307">
                  <c:v>1.8761328882229996E-8</c:v>
                </c:pt>
                <c:pt idx="308">
                  <c:v>1.8883462536067528E-8</c:v>
                </c:pt>
                <c:pt idx="309">
                  <c:v>1.9005990499859972E-8</c:v>
                </c:pt>
                <c:pt idx="310">
                  <c:v>1.9128912885229849E-8</c:v>
                </c:pt>
                <c:pt idx="311">
                  <c:v>1.9252229541576269E-8</c:v>
                </c:pt>
                <c:pt idx="312">
                  <c:v>1.9375940510593745E-8</c:v>
                </c:pt>
                <c:pt idx="313">
                  <c:v>1.9500045856045944E-8</c:v>
                </c:pt>
                <c:pt idx="314">
                  <c:v>1.962454541346156E-8</c:v>
                </c:pt>
                <c:pt idx="315">
                  <c:v>1.9749439236627E-8</c:v>
                </c:pt>
                <c:pt idx="316">
                  <c:v>1.9874727308378908E-8</c:v>
                </c:pt>
                <c:pt idx="317">
                  <c:v>2.0000409604789808E-8</c:v>
                </c:pt>
                <c:pt idx="318">
                  <c:v>2.0126486048325371E-8</c:v>
                </c:pt>
                <c:pt idx="319">
                  <c:v>2.0252956746374952E-8</c:v>
                </c:pt>
                <c:pt idx="320">
                  <c:v>2.0379821622164024E-8</c:v>
                </c:pt>
                <c:pt idx="321">
                  <c:v>2.0507080585725062E-8</c:v>
                </c:pt>
                <c:pt idx="322">
                  <c:v>2.063473375332964E-8</c:v>
                </c:pt>
                <c:pt idx="323">
                  <c:v>2.0762780976836278E-8</c:v>
                </c:pt>
                <c:pt idx="324">
                  <c:v>2.0891222365751126E-8</c:v>
                </c:pt>
                <c:pt idx="325">
                  <c:v>2.1020057771249221E-8</c:v>
                </c:pt>
                <c:pt idx="326">
                  <c:v>2.1149287240014579E-8</c:v>
                </c:pt>
                <c:pt idx="327">
                  <c:v>2.1278910757340648E-8</c:v>
                </c:pt>
                <c:pt idx="328">
                  <c:v>2.1408928307496948E-8</c:v>
                </c:pt>
                <c:pt idx="329">
                  <c:v>2.1539339863686347E-8</c:v>
                </c:pt>
                <c:pt idx="330">
                  <c:v>2.167014541618788E-8</c:v>
                </c:pt>
                <c:pt idx="331">
                  <c:v>2.1801344940732339E-8</c:v>
                </c:pt>
                <c:pt idx="332">
                  <c:v>2.1932938419062191E-8</c:v>
                </c:pt>
                <c:pt idx="333">
                  <c:v>2.2064925769412544E-8</c:v>
                </c:pt>
                <c:pt idx="334">
                  <c:v>2.2197307110171338E-8</c:v>
                </c:pt>
                <c:pt idx="335">
                  <c:v>2.2330082282537648E-8</c:v>
                </c:pt>
                <c:pt idx="336">
                  <c:v>2.2463251409550639E-8</c:v>
                </c:pt>
                <c:pt idx="337">
                  <c:v>2.2596814334524453E-8</c:v>
                </c:pt>
                <c:pt idx="338">
                  <c:v>2.2730771174073705E-8</c:v>
                </c:pt>
                <c:pt idx="339">
                  <c:v>2.2865121772609309E-8</c:v>
                </c:pt>
                <c:pt idx="340">
                  <c:v>2.2999866181803477E-8</c:v>
                </c:pt>
                <c:pt idx="341">
                  <c:v>2.3135004389821489E-8</c:v>
                </c:pt>
                <c:pt idx="342">
                  <c:v>2.327053636630872E-8</c:v>
                </c:pt>
                <c:pt idx="343">
                  <c:v>2.3406462101551157E-8</c:v>
                </c:pt>
                <c:pt idx="344">
                  <c:v>2.354278157838197E-8</c:v>
                </c:pt>
                <c:pt idx="345">
                  <c:v>2.3679494702603942E-8</c:v>
                </c:pt>
                <c:pt idx="346">
                  <c:v>2.3816601602168109E-8</c:v>
                </c:pt>
                <c:pt idx="347">
                  <c:v>2.3954102185749955E-8</c:v>
                </c:pt>
                <c:pt idx="348">
                  <c:v>2.4091996364816565E-8</c:v>
                </c:pt>
                <c:pt idx="349">
                  <c:v>2.4230284265206076E-8</c:v>
                </c:pt>
                <c:pt idx="350">
                  <c:v>2.4368965722108925E-8</c:v>
                </c:pt>
                <c:pt idx="351">
                  <c:v>2.4508040790746555E-8</c:v>
                </c:pt>
                <c:pt idx="352">
                  <c:v>2.4647509524909715E-8</c:v>
                </c:pt>
                <c:pt idx="353">
                  <c:v>2.4787371763681111E-8</c:v>
                </c:pt>
                <c:pt idx="354">
                  <c:v>2.4927627560510176E-8</c:v>
                </c:pt>
                <c:pt idx="355">
                  <c:v>2.5068276898572267E-8</c:v>
                </c:pt>
                <c:pt idx="356">
                  <c:v>2.5209319757493915E-8</c:v>
                </c:pt>
                <c:pt idx="357">
                  <c:v>2.5350756115462282E-8</c:v>
                </c:pt>
                <c:pt idx="358">
                  <c:v>2.5492585962422471E-8</c:v>
                </c:pt>
                <c:pt idx="359">
                  <c:v>2.5634809207727375E-8</c:v>
                </c:pt>
                <c:pt idx="360">
                  <c:v>2.5777425968670326E-8</c:v>
                </c:pt>
                <c:pt idx="361">
                  <c:v>2.5920436092537539E-8</c:v>
                </c:pt>
                <c:pt idx="362">
                  <c:v>2.6063839696624512E-8</c:v>
                </c:pt>
                <c:pt idx="363">
                  <c:v>2.6207636628213134E-8</c:v>
                </c:pt>
                <c:pt idx="364">
                  <c:v>2.6351827002823407E-8</c:v>
                </c:pt>
                <c:pt idx="365">
                  <c:v>2.6496410668420694E-8</c:v>
                </c:pt>
                <c:pt idx="366">
                  <c:v>2.664138767455998E-8</c:v>
                </c:pt>
                <c:pt idx="367">
                  <c:v>2.6786758001208239E-8</c:v>
                </c:pt>
                <c:pt idx="368">
                  <c:v>2.6932521633317614E-8</c:v>
                </c:pt>
                <c:pt idx="369">
                  <c:v>2.7078678550515079E-8</c:v>
                </c:pt>
                <c:pt idx="370">
                  <c:v>2.7225228735978587E-8</c:v>
                </c:pt>
                <c:pt idx="371">
                  <c:v>2.7372172169333378E-8</c:v>
                </c:pt>
                <c:pt idx="372">
                  <c:v>2.7519508765603153E-8</c:v>
                </c:pt>
                <c:pt idx="373">
                  <c:v>2.7667238643178886E-8</c:v>
                </c:pt>
                <c:pt idx="374">
                  <c:v>2.7815361718179758E-8</c:v>
                </c:pt>
                <c:pt idx="375">
                  <c:v>2.7963877900643448E-8</c:v>
                </c:pt>
                <c:pt idx="376">
                  <c:v>2.8112787310053366E-8</c:v>
                </c:pt>
                <c:pt idx="377">
                  <c:v>2.8262089791505213E-8</c:v>
                </c:pt>
                <c:pt idx="378">
                  <c:v>2.8411785399883905E-8</c:v>
                </c:pt>
                <c:pt idx="379">
                  <c:v>2.856187410948518E-8</c:v>
                </c:pt>
                <c:pt idx="380">
                  <c:v>2.871235590382916E-8</c:v>
                </c:pt>
                <c:pt idx="381">
                  <c:v>2.8863230838140334E-8</c:v>
                </c:pt>
                <c:pt idx="382">
                  <c:v>2.9014498683008466E-8</c:v>
                </c:pt>
                <c:pt idx="383">
                  <c:v>2.9166159632085935E-8</c:v>
                </c:pt>
                <c:pt idx="384">
                  <c:v>2.9318213591853806E-8</c:v>
                </c:pt>
                <c:pt idx="385">
                  <c:v>2.9470660549044474E-8</c:v>
                </c:pt>
                <c:pt idx="386">
                  <c:v>2.9623500486154144E-8</c:v>
                </c:pt>
                <c:pt idx="387">
                  <c:v>2.9776733311785883E-8</c:v>
                </c:pt>
                <c:pt idx="388">
                  <c:v>2.9930359150753034E-8</c:v>
                </c:pt>
                <c:pt idx="389">
                  <c:v>3.0084377844258588E-8</c:v>
                </c:pt>
                <c:pt idx="390">
                  <c:v>3.0238789438644369E-8</c:v>
                </c:pt>
                <c:pt idx="391">
                  <c:v>3.0393593996583774E-8</c:v>
                </c:pt>
                <c:pt idx="392">
                  <c:v>3.0548791347599029E-8</c:v>
                </c:pt>
                <c:pt idx="393">
                  <c:v>3.0704381552925427E-8</c:v>
                </c:pt>
                <c:pt idx="394">
                  <c:v>3.0860364593966307E-8</c:v>
                </c:pt>
                <c:pt idx="395">
                  <c:v>3.1016740450346463E-8</c:v>
                </c:pt>
                <c:pt idx="396">
                  <c:v>3.1173509099577389E-8</c:v>
                </c:pt>
                <c:pt idx="397">
                  <c:v>3.133067052872975E-8</c:v>
                </c:pt>
                <c:pt idx="398">
                  <c:v>3.1488224723100025E-8</c:v>
                </c:pt>
                <c:pt idx="399">
                  <c:v>3.1646171586373774E-8</c:v>
                </c:pt>
                <c:pt idx="400">
                  <c:v>3.1804511245825484E-8</c:v>
                </c:pt>
                <c:pt idx="401">
                  <c:v>3.1963243542655967E-8</c:v>
                </c:pt>
                <c:pt idx="402">
                  <c:v>3.2122368597032986E-8</c:v>
                </c:pt>
                <c:pt idx="403">
                  <c:v>3.2281886253372232E-8</c:v>
                </c:pt>
                <c:pt idx="404">
                  <c:v>3.2441796561570848E-8</c:v>
                </c:pt>
                <c:pt idx="405">
                  <c:v>3.2602099571182961E-8</c:v>
                </c:pt>
                <c:pt idx="406">
                  <c:v>3.2762795131200445E-8</c:v>
                </c:pt>
                <c:pt idx="407">
                  <c:v>3.2923883285169203E-8</c:v>
                </c:pt>
                <c:pt idx="408">
                  <c:v>3.3085364019064864E-8</c:v>
                </c:pt>
                <c:pt idx="409">
                  <c:v>3.3247237320717034E-8</c:v>
                </c:pt>
                <c:pt idx="410">
                  <c:v>3.3409503160869612E-8</c:v>
                </c:pt>
                <c:pt idx="411">
                  <c:v>3.3572161458441614E-8</c:v>
                </c:pt>
                <c:pt idx="412">
                  <c:v>3.3735212338589865E-8</c:v>
                </c:pt>
                <c:pt idx="413">
                  <c:v>3.3898655705682978E-8</c:v>
                </c:pt>
                <c:pt idx="414">
                  <c:v>3.4062491470511058E-8</c:v>
                </c:pt>
                <c:pt idx="415">
                  <c:v>3.4226719762127548E-8</c:v>
                </c:pt>
                <c:pt idx="416">
                  <c:v>3.4391340418178825E-8</c:v>
                </c:pt>
                <c:pt idx="417">
                  <c:v>3.4556353490340556E-8</c:v>
                </c:pt>
                <c:pt idx="418">
                  <c:v>3.4721759033839831E-8</c:v>
                </c:pt>
                <c:pt idx="419">
                  <c:v>3.4887556889878771E-8</c:v>
                </c:pt>
                <c:pt idx="420">
                  <c:v>3.5053747102344999E-8</c:v>
                </c:pt>
                <c:pt idx="421">
                  <c:v>3.5220329671087173E-8</c:v>
                </c:pt>
                <c:pt idx="422">
                  <c:v>3.5387304559745916E-8</c:v>
                </c:pt>
                <c:pt idx="423">
                  <c:v>3.555467176003966E-8</c:v>
                </c:pt>
                <c:pt idx="424">
                  <c:v>3.5722431176340476E-8</c:v>
                </c:pt>
                <c:pt idx="425">
                  <c:v>3.5890582938036175E-8</c:v>
                </c:pt>
                <c:pt idx="426">
                  <c:v>3.6059126955580775E-8</c:v>
                </c:pt>
                <c:pt idx="427">
                  <c:v>3.6228063140787863E-8</c:v>
                </c:pt>
                <c:pt idx="428">
                  <c:v>3.6397391615260699E-8</c:v>
                </c:pt>
                <c:pt idx="429">
                  <c:v>3.6567112219864417E-8</c:v>
                </c:pt>
                <c:pt idx="430">
                  <c:v>3.6737225077222712E-8</c:v>
                </c:pt>
                <c:pt idx="431">
                  <c:v>3.690773002396584E-8</c:v>
                </c:pt>
                <c:pt idx="432">
                  <c:v>3.7078627119555353E-8</c:v>
                </c:pt>
                <c:pt idx="433">
                  <c:v>3.7249916348265543E-8</c:v>
                </c:pt>
                <c:pt idx="434">
                  <c:v>3.7421597685077802E-8</c:v>
                </c:pt>
                <c:pt idx="435">
                  <c:v>3.7593671111052845E-8</c:v>
                </c:pt>
                <c:pt idx="436">
                  <c:v>3.7766136611491057E-8</c:v>
                </c:pt>
                <c:pt idx="437">
                  <c:v>3.7938994171008049E-8</c:v>
                </c:pt>
                <c:pt idx="438">
                  <c:v>3.8112243693970684E-8</c:v>
                </c:pt>
                <c:pt idx="439">
                  <c:v>3.8285885309772855E-8</c:v>
                </c:pt>
                <c:pt idx="440">
                  <c:v>3.8459918925311949E-8</c:v>
                </c:pt>
                <c:pt idx="441">
                  <c:v>3.8634344455957747E-8</c:v>
                </c:pt>
                <c:pt idx="442">
                  <c:v>3.880916202686621E-8</c:v>
                </c:pt>
                <c:pt idx="443">
                  <c:v>3.8984371472136194E-8</c:v>
                </c:pt>
                <c:pt idx="444">
                  <c:v>3.9159972850549668E-8</c:v>
                </c:pt>
                <c:pt idx="445">
                  <c:v>3.9335966136062361E-8</c:v>
                </c:pt>
                <c:pt idx="446">
                  <c:v>3.9512351317526512E-8</c:v>
                </c:pt>
                <c:pt idx="447">
                  <c:v>3.9689128439851941E-8</c:v>
                </c:pt>
                <c:pt idx="448">
                  <c:v>3.98662972836087E-8</c:v>
                </c:pt>
                <c:pt idx="449">
                  <c:v>4.0043858042034585E-8</c:v>
                </c:pt>
                <c:pt idx="450">
                  <c:v>4.022181061458284E-8</c:v>
                </c:pt>
                <c:pt idx="451">
                  <c:v>4.0400154990786595E-8</c:v>
                </c:pt>
                <c:pt idx="452">
                  <c:v>4.0578891158475018E-8</c:v>
                </c:pt>
                <c:pt idx="453">
                  <c:v>4.075801901491129E-8</c:v>
                </c:pt>
                <c:pt idx="454">
                  <c:v>4.0937538700145692E-8</c:v>
                </c:pt>
                <c:pt idx="455">
                  <c:v>4.1117450040489486E-8</c:v>
                </c:pt>
                <c:pt idx="456">
                  <c:v>4.1297753091171491E-8</c:v>
                </c:pt>
                <c:pt idx="457">
                  <c:v>4.1478447910974111E-8</c:v>
                </c:pt>
                <c:pt idx="458">
                  <c:v>4.1659534334334903E-8</c:v>
                </c:pt>
                <c:pt idx="459">
                  <c:v>4.1841012419354102E-8</c:v>
                </c:pt>
                <c:pt idx="460">
                  <c:v>4.2022882147776333E-8</c:v>
                </c:pt>
                <c:pt idx="461">
                  <c:v>4.220514350100884E-8</c:v>
                </c:pt>
                <c:pt idx="462">
                  <c:v>4.2387796453691258E-8</c:v>
                </c:pt>
                <c:pt idx="463">
                  <c:v>4.257084099754333E-8</c:v>
                </c:pt>
                <c:pt idx="464">
                  <c:v>4.2754277100104027E-8</c:v>
                </c:pt>
                <c:pt idx="465">
                  <c:v>4.2938104697034209E-8</c:v>
                </c:pt>
                <c:pt idx="466">
                  <c:v>4.3122323889305173E-8</c:v>
                </c:pt>
                <c:pt idx="467">
                  <c:v>4.3306934528438039E-8</c:v>
                </c:pt>
                <c:pt idx="468">
                  <c:v>4.3491936732828126E-8</c:v>
                </c:pt>
                <c:pt idx="469">
                  <c:v>4.3677330343678404E-8</c:v>
                </c:pt>
                <c:pt idx="470">
                  <c:v>4.3863115489361454E-8</c:v>
                </c:pt>
                <c:pt idx="471">
                  <c:v>4.4049292008210145E-8</c:v>
                </c:pt>
                <c:pt idx="472">
                  <c:v>4.4235859944112986E-8</c:v>
                </c:pt>
                <c:pt idx="473">
                  <c:v>4.4422819293027209E-8</c:v>
                </c:pt>
                <c:pt idx="474">
                  <c:v>4.4610170032805594E-8</c:v>
                </c:pt>
                <c:pt idx="475">
                  <c:v>4.4797912141300058E-8</c:v>
                </c:pt>
                <c:pt idx="476">
                  <c:v>4.4986045599918273E-8</c:v>
                </c:pt>
                <c:pt idx="477">
                  <c:v>4.5174570397170289E-8</c:v>
                </c:pt>
                <c:pt idx="478">
                  <c:v>4.5363486434214609E-8</c:v>
                </c:pt>
                <c:pt idx="479">
                  <c:v>4.5552793846185757E-8</c:v>
                </c:pt>
                <c:pt idx="480">
                  <c:v>4.5742492464313344E-8</c:v>
                </c:pt>
                <c:pt idx="481">
                  <c:v>4.5932582420861804E-8</c:v>
                </c:pt>
                <c:pt idx="482">
                  <c:v>4.6123063542142378E-8</c:v>
                </c:pt>
                <c:pt idx="483">
                  <c:v>4.6313935968549713E-8</c:v>
                </c:pt>
                <c:pt idx="484">
                  <c:v>4.6505199526735484E-8</c:v>
                </c:pt>
                <c:pt idx="485">
                  <c:v>4.6696854278693941E-8</c:v>
                </c:pt>
                <c:pt idx="486">
                  <c:v>4.6888900202279176E-8</c:v>
                </c:pt>
                <c:pt idx="487">
                  <c:v>4.7081337279577996E-8</c:v>
                </c:pt>
                <c:pt idx="488">
                  <c:v>4.7274165491315022E-8</c:v>
                </c:pt>
                <c:pt idx="489">
                  <c:v>4.7467384826683795E-8</c:v>
                </c:pt>
                <c:pt idx="490">
                  <c:v>4.7660995252197212E-8</c:v>
                </c:pt>
                <c:pt idx="491">
                  <c:v>4.7854996704540902E-8</c:v>
                </c:pt>
                <c:pt idx="492">
                  <c:v>4.8049389284347905E-8</c:v>
                </c:pt>
                <c:pt idx="493">
                  <c:v>4.8244172902409639E-8</c:v>
                </c:pt>
                <c:pt idx="494">
                  <c:v>4.8439347487969768E-8</c:v>
                </c:pt>
                <c:pt idx="495">
                  <c:v>4.8634913082044525E-8</c:v>
                </c:pt>
                <c:pt idx="496">
                  <c:v>4.8830869736311325E-8</c:v>
                </c:pt>
                <c:pt idx="497">
                  <c:v>4.9027217295529325E-8</c:v>
                </c:pt>
                <c:pt idx="498">
                  <c:v>4.9223955807481055E-8</c:v>
                </c:pt>
                <c:pt idx="499">
                  <c:v>4.9421085264232319E-8</c:v>
                </c:pt>
                <c:pt idx="500">
                  <c:v>4.9618605640423631E-8</c:v>
                </c:pt>
                <c:pt idx="501">
                  <c:v>4.9816516917121357E-8</c:v>
                </c:pt>
                <c:pt idx="502">
                  <c:v>5.0014819069308603E-8</c:v>
                </c:pt>
                <c:pt idx="503">
                  <c:v>5.0213512102917268E-8</c:v>
                </c:pt>
                <c:pt idx="504">
                  <c:v>5.0412595970936777E-8</c:v>
                </c:pt>
                <c:pt idx="505">
                  <c:v>5.0612070605815691E-8</c:v>
                </c:pt>
                <c:pt idx="506">
                  <c:v>5.0811936126292366E-8</c:v>
                </c:pt>
                <c:pt idx="507">
                  <c:v>5.1012192365784781E-8</c:v>
                </c:pt>
                <c:pt idx="508">
                  <c:v>5.1212839446920962E-8</c:v>
                </c:pt>
                <c:pt idx="509">
                  <c:v>5.1413877220546353E-8</c:v>
                </c:pt>
                <c:pt idx="510">
                  <c:v>5.1615305738677942E-8</c:v>
                </c:pt>
                <c:pt idx="511">
                  <c:v>5.1817125042673272E-8</c:v>
                </c:pt>
                <c:pt idx="512">
                  <c:v>5.2019334987271796E-8</c:v>
                </c:pt>
                <c:pt idx="513">
                  <c:v>5.2221935606384764E-8</c:v>
                </c:pt>
                <c:pt idx="514">
                  <c:v>5.242492690663101E-8</c:v>
                </c:pt>
                <c:pt idx="515">
                  <c:v>5.262830884454617E-8</c:v>
                </c:pt>
                <c:pt idx="516">
                  <c:v>5.2832081352583574E-8</c:v>
                </c:pt>
                <c:pt idx="517">
                  <c:v>5.3036244545586267E-8</c:v>
                </c:pt>
                <c:pt idx="518">
                  <c:v>5.3240798331140313E-8</c:v>
                </c:pt>
                <c:pt idx="519">
                  <c:v>5.344574263103832E-8</c:v>
                </c:pt>
                <c:pt idx="520">
                  <c:v>5.3651077549805165E-8</c:v>
                </c:pt>
                <c:pt idx="521">
                  <c:v>5.3856802949624023E-8</c:v>
                </c:pt>
                <c:pt idx="522">
                  <c:v>5.4062918937890743E-8</c:v>
                </c:pt>
                <c:pt idx="523">
                  <c:v>5.4269425362917653E-8</c:v>
                </c:pt>
                <c:pt idx="524">
                  <c:v>5.4476322276725625E-8</c:v>
                </c:pt>
                <c:pt idx="525">
                  <c:v>5.4683609663591127E-8</c:v>
                </c:pt>
                <c:pt idx="526">
                  <c:v>5.4891287505604879E-8</c:v>
                </c:pt>
                <c:pt idx="527">
                  <c:v>5.5099355780617934E-8</c:v>
                </c:pt>
                <c:pt idx="528">
                  <c:v>5.5307814462595558E-8</c:v>
                </c:pt>
                <c:pt idx="529">
                  <c:v>5.551666355070595E-8</c:v>
                </c:pt>
                <c:pt idx="530">
                  <c:v>5.5725903012830701E-8</c:v>
                </c:pt>
                <c:pt idx="531">
                  <c:v>5.5935532847796278E-8</c:v>
                </c:pt>
                <c:pt idx="532">
                  <c:v>5.6145552952529751E-8</c:v>
                </c:pt>
                <c:pt idx="533">
                  <c:v>5.6355963448982172E-8</c:v>
                </c:pt>
                <c:pt idx="534">
                  <c:v>5.6566764185464121E-8</c:v>
                </c:pt>
                <c:pt idx="535">
                  <c:v>5.6777955280031338E-8</c:v>
                </c:pt>
                <c:pt idx="536">
                  <c:v>5.6989536588443292E-8</c:v>
                </c:pt>
                <c:pt idx="537">
                  <c:v>5.7201508136827532E-8</c:v>
                </c:pt>
                <c:pt idx="538">
                  <c:v>5.741386992824844E-8</c:v>
                </c:pt>
                <c:pt idx="539">
                  <c:v>5.762662193701043E-8</c:v>
                </c:pt>
                <c:pt idx="540">
                  <c:v>5.7839764148410851E-8</c:v>
                </c:pt>
                <c:pt idx="541">
                  <c:v>5.80532965364167E-8</c:v>
                </c:pt>
                <c:pt idx="542">
                  <c:v>5.8267219096982614E-8</c:v>
                </c:pt>
                <c:pt idx="543">
                  <c:v>5.8481531797309301E-8</c:v>
                </c:pt>
                <c:pt idx="544">
                  <c:v>5.8696234629120394E-8</c:v>
                </c:pt>
                <c:pt idx="545">
                  <c:v>5.8911327504233835E-8</c:v>
                </c:pt>
                <c:pt idx="546">
                  <c:v>5.912681053681524E-8</c:v>
                </c:pt>
                <c:pt idx="547">
                  <c:v>5.9342683579068773E-8</c:v>
                </c:pt>
                <c:pt idx="548">
                  <c:v>5.9558946745839198E-8</c:v>
                </c:pt>
                <c:pt idx="549">
                  <c:v>5.9775599877650786E-8</c:v>
                </c:pt>
                <c:pt idx="550">
                  <c:v>5.9992643037185159E-8</c:v>
                </c:pt>
                <c:pt idx="551">
                  <c:v>6.0210076195189696E-8</c:v>
                </c:pt>
                <c:pt idx="552">
                  <c:v>6.0427899332732469E-8</c:v>
                </c:pt>
                <c:pt idx="553">
                  <c:v>6.0646112446114183E-8</c:v>
                </c:pt>
                <c:pt idx="554">
                  <c:v>6.0864715509637537E-8</c:v>
                </c:pt>
                <c:pt idx="555">
                  <c:v>6.1083708496926032E-8</c:v>
                </c:pt>
                <c:pt idx="556">
                  <c:v>6.1303091397512353E-8</c:v>
                </c:pt>
                <c:pt idx="557">
                  <c:v>6.1522864192125466E-8</c:v>
                </c:pt>
                <c:pt idx="558">
                  <c:v>6.1743026799351319E-8</c:v>
                </c:pt>
                <c:pt idx="559">
                  <c:v>6.196357933047764E-8</c:v>
                </c:pt>
                <c:pt idx="560">
                  <c:v>6.2184521637032893E-8</c:v>
                </c:pt>
                <c:pt idx="561">
                  <c:v>6.2405853834201873E-8</c:v>
                </c:pt>
                <c:pt idx="562">
                  <c:v>6.2627575769615145E-8</c:v>
                </c:pt>
                <c:pt idx="563">
                  <c:v>6.2849687491740861E-8</c:v>
                </c:pt>
                <c:pt idx="564">
                  <c:v>6.3072189048365457E-8</c:v>
                </c:pt>
                <c:pt idx="565">
                  <c:v>6.3295080284250279E-8</c:v>
                </c:pt>
                <c:pt idx="566">
                  <c:v>6.351836125817727E-8</c:v>
                </c:pt>
                <c:pt idx="567">
                  <c:v>6.3742031951902372E-8</c:v>
                </c:pt>
                <c:pt idx="568">
                  <c:v>6.3966092339381308E-8</c:v>
                </c:pt>
                <c:pt idx="569">
                  <c:v>6.4190542335308172E-8</c:v>
                </c:pt>
                <c:pt idx="570">
                  <c:v>6.4415382061974894E-8</c:v>
                </c:pt>
                <c:pt idx="571">
                  <c:v>6.4640611433730389E-8</c:v>
                </c:pt>
                <c:pt idx="572">
                  <c:v>6.4866230362054314E-8</c:v>
                </c:pt>
                <c:pt idx="573">
                  <c:v>6.509223896568588E-8</c:v>
                </c:pt>
                <c:pt idx="574">
                  <c:v>6.5318637088361204E-8</c:v>
                </c:pt>
                <c:pt idx="575">
                  <c:v>6.5545424856268411E-8</c:v>
                </c:pt>
                <c:pt idx="576">
                  <c:v>6.5772602099615351E-8</c:v>
                </c:pt>
                <c:pt idx="577">
                  <c:v>6.6000168894611922E-8</c:v>
                </c:pt>
                <c:pt idx="578">
                  <c:v>6.622812519424364E-8</c:v>
                </c:pt>
                <c:pt idx="579">
                  <c:v>6.6456471001917482E-8</c:v>
                </c:pt>
                <c:pt idx="580">
                  <c:v>6.6685206287704294E-8</c:v>
                </c:pt>
                <c:pt idx="581">
                  <c:v>6.6914331037247476E-8</c:v>
                </c:pt>
                <c:pt idx="582">
                  <c:v>6.7143845235169595E-8</c:v>
                </c:pt>
                <c:pt idx="583">
                  <c:v>6.7373748855772439E-8</c:v>
                </c:pt>
                <c:pt idx="584">
                  <c:v>6.7604041817640246E-8</c:v>
                </c:pt>
                <c:pt idx="585">
                  <c:v>6.783472424983384E-8</c:v>
                </c:pt>
                <c:pt idx="586">
                  <c:v>6.8065795982558477E-8</c:v>
                </c:pt>
                <c:pt idx="587">
                  <c:v>6.8297257140980533E-8</c:v>
                </c:pt>
                <c:pt idx="588">
                  <c:v>6.8529107566647766E-8</c:v>
                </c:pt>
                <c:pt idx="589">
                  <c:v>6.8761347384722197E-8</c:v>
                </c:pt>
                <c:pt idx="590">
                  <c:v>6.8993976429311365E-8</c:v>
                </c:pt>
                <c:pt idx="591">
                  <c:v>6.922699476951451E-8</c:v>
                </c:pt>
                <c:pt idx="592">
                  <c:v>6.9460402365426918E-8</c:v>
                </c:pt>
                <c:pt idx="593">
                  <c:v>6.9694199216904606E-8</c:v>
                </c:pt>
                <c:pt idx="594">
                  <c:v>6.9928385301462093E-8</c:v>
                </c:pt>
                <c:pt idx="595">
                  <c:v>7.01629605895102E-8</c:v>
                </c:pt>
                <c:pt idx="596">
                  <c:v>7.039792501418747E-8</c:v>
                </c:pt>
                <c:pt idx="597">
                  <c:v>7.0633278676128682E-8</c:v>
                </c:pt>
                <c:pt idx="598">
                  <c:v>7.0869021500340887E-8</c:v>
                </c:pt>
                <c:pt idx="599">
                  <c:v>7.1105153401859919E-8</c:v>
                </c:pt>
                <c:pt idx="600">
                  <c:v>7.1341674491636967E-8</c:v>
                </c:pt>
                <c:pt idx="601">
                  <c:v>7.1578584614775952E-8</c:v>
                </c:pt>
                <c:pt idx="602">
                  <c:v>7.1815883829380594E-8</c:v>
                </c:pt>
                <c:pt idx="603">
                  <c:v>7.2053572177154493E-8</c:v>
                </c:pt>
                <c:pt idx="604">
                  <c:v>7.2291649513178849E-8</c:v>
                </c:pt>
                <c:pt idx="605">
                  <c:v>7.2530115885240971E-8</c:v>
                </c:pt>
                <c:pt idx="606">
                  <c:v>7.2768971264091686E-8</c:v>
                </c:pt>
                <c:pt idx="607">
                  <c:v>7.3008215642481571E-8</c:v>
                </c:pt>
                <c:pt idx="608">
                  <c:v>7.3247849008245896E-8</c:v>
                </c:pt>
                <c:pt idx="609">
                  <c:v>7.3487871262546171E-8</c:v>
                </c:pt>
                <c:pt idx="610">
                  <c:v>7.3728282526995194E-8</c:v>
                </c:pt>
                <c:pt idx="611">
                  <c:v>7.396908271628359E-8</c:v>
                </c:pt>
                <c:pt idx="612">
                  <c:v>7.4210271752551787E-8</c:v>
                </c:pt>
                <c:pt idx="613">
                  <c:v>7.4451849743539979E-8</c:v>
                </c:pt>
                <c:pt idx="614">
                  <c:v>7.4693816540434908E-8</c:v>
                </c:pt>
                <c:pt idx="615">
                  <c:v>7.4936172188153763E-8</c:v>
                </c:pt>
                <c:pt idx="616">
                  <c:v>7.5178916742269306E-8</c:v>
                </c:pt>
                <c:pt idx="617">
                  <c:v>7.5422050053969123E-8</c:v>
                </c:pt>
                <c:pt idx="618">
                  <c:v>7.566557215362129E-8</c:v>
                </c:pt>
                <c:pt idx="619">
                  <c:v>7.5909483040395743E-8</c:v>
                </c:pt>
                <c:pt idx="620">
                  <c:v>7.6153782692834833E-8</c:v>
                </c:pt>
                <c:pt idx="621">
                  <c:v>7.6398471095219349E-8</c:v>
                </c:pt>
                <c:pt idx="622">
                  <c:v>7.664354822574902E-8</c:v>
                </c:pt>
                <c:pt idx="623">
                  <c:v>7.688901399590439E-8</c:v>
                </c:pt>
                <c:pt idx="624">
                  <c:v>7.7134868526956488E-8</c:v>
                </c:pt>
                <c:pt idx="625">
                  <c:v>7.7381111730725863E-8</c:v>
                </c:pt>
                <c:pt idx="626">
                  <c:v>7.7627743529014645E-8</c:v>
                </c:pt>
                <c:pt idx="627">
                  <c:v>7.7874763973159384E-8</c:v>
                </c:pt>
                <c:pt idx="628">
                  <c:v>7.8122173097420854E-8</c:v>
                </c:pt>
                <c:pt idx="629">
                  <c:v>7.8369970756879409E-8</c:v>
                </c:pt>
                <c:pt idx="630">
                  <c:v>7.8618157006770344E-8</c:v>
                </c:pt>
                <c:pt idx="631">
                  <c:v>7.8866731824950816E-8</c:v>
                </c:pt>
                <c:pt idx="632">
                  <c:v>7.9115695182516844E-8</c:v>
                </c:pt>
                <c:pt idx="633">
                  <c:v>7.9365047081853685E-8</c:v>
                </c:pt>
                <c:pt idx="634">
                  <c:v>7.9614787497607475E-8</c:v>
                </c:pt>
                <c:pt idx="635">
                  <c:v>7.986491640053338E-8</c:v>
                </c:pt>
                <c:pt idx="636">
                  <c:v>8.0115433789464812E-8</c:v>
                </c:pt>
                <c:pt idx="637">
                  <c:v>8.0366339565562422E-8</c:v>
                </c:pt>
                <c:pt idx="638">
                  <c:v>8.0617633853996914E-8</c:v>
                </c:pt>
                <c:pt idx="639">
                  <c:v>8.0869316499527016E-8</c:v>
                </c:pt>
                <c:pt idx="640">
                  <c:v>8.1121387619873669E-8</c:v>
                </c:pt>
                <c:pt idx="641">
                  <c:v>8.1373847064035266E-8</c:v>
                </c:pt>
                <c:pt idx="642">
                  <c:v>8.1626694942964731E-8</c:v>
                </c:pt>
                <c:pt idx="643">
                  <c:v>8.1879931100743363E-8</c:v>
                </c:pt>
                <c:pt idx="644">
                  <c:v>8.2133555600055411E-8</c:v>
                </c:pt>
                <c:pt idx="645">
                  <c:v>8.2387568419097983E-8</c:v>
                </c:pt>
                <c:pt idx="646">
                  <c:v>8.2641969535389091E-8</c:v>
                </c:pt>
                <c:pt idx="647">
                  <c:v>8.2896758934237345E-8</c:v>
                </c:pt>
                <c:pt idx="648">
                  <c:v>8.3151936596709097E-8</c:v>
                </c:pt>
                <c:pt idx="649">
                  <c:v>8.3407502437842813E-8</c:v>
                </c:pt>
                <c:pt idx="650">
                  <c:v>8.3663456572484131E-8</c:v>
                </c:pt>
                <c:pt idx="651">
                  <c:v>8.3919798918880712E-8</c:v>
                </c:pt>
                <c:pt idx="652">
                  <c:v>8.4176529384620389E-8</c:v>
                </c:pt>
                <c:pt idx="653">
                  <c:v>8.4433648095552126E-8</c:v>
                </c:pt>
                <c:pt idx="654">
                  <c:v>8.4691154895756403E-8</c:v>
                </c:pt>
                <c:pt idx="655">
                  <c:v>8.4949049830149524E-8</c:v>
                </c:pt>
                <c:pt idx="656">
                  <c:v>8.5207332890807269E-8</c:v>
                </c:pt>
                <c:pt idx="657">
                  <c:v>8.5466004121960774E-8</c:v>
                </c:pt>
                <c:pt idx="658">
                  <c:v>8.5725063361611996E-8</c:v>
                </c:pt>
                <c:pt idx="659">
                  <c:v>8.5984510671760848E-8</c:v>
                </c:pt>
                <c:pt idx="660">
                  <c:v>8.6244346033821469E-8</c:v>
                </c:pt>
                <c:pt idx="661">
                  <c:v>8.6504569359273542E-8</c:v>
                </c:pt>
                <c:pt idx="662">
                  <c:v>8.6765180766178002E-8</c:v>
                </c:pt>
                <c:pt idx="663">
                  <c:v>8.7026180166018847E-8</c:v>
                </c:pt>
                <c:pt idx="664">
                  <c:v>8.728756747348673E-8</c:v>
                </c:pt>
                <c:pt idx="665">
                  <c:v>8.7549342810880504E-8</c:v>
                </c:pt>
                <c:pt idx="666">
                  <c:v>8.7811506018389655E-8</c:v>
                </c:pt>
                <c:pt idx="667">
                  <c:v>8.8074057222198825E-8</c:v>
                </c:pt>
                <c:pt idx="668">
                  <c:v>8.833699626994464E-8</c:v>
                </c:pt>
                <c:pt idx="669">
                  <c:v>8.8600323195889637E-8</c:v>
                </c:pt>
                <c:pt idx="670">
                  <c:v>8.8864038062031955E-8</c:v>
                </c:pt>
                <c:pt idx="671">
                  <c:v>8.9128140709927172E-8</c:v>
                </c:pt>
                <c:pt idx="672">
                  <c:v>8.939263120157429E-8</c:v>
                </c:pt>
                <c:pt idx="673">
                  <c:v>8.9657509500623048E-8</c:v>
                </c:pt>
                <c:pt idx="674">
                  <c:v>8.9922775532426562E-8</c:v>
                </c:pt>
                <c:pt idx="675">
                  <c:v>9.0188429415384052E-8</c:v>
                </c:pt>
                <c:pt idx="676">
                  <c:v>9.0454471057769406E-8</c:v>
                </c:pt>
                <c:pt idx="677">
                  <c:v>9.0720900380701278E-8</c:v>
                </c:pt>
                <c:pt idx="678">
                  <c:v>9.0987717499367916E-8</c:v>
                </c:pt>
                <c:pt idx="679">
                  <c:v>9.1254922321357127E-8</c:v>
                </c:pt>
                <c:pt idx="680">
                  <c:v>9.1522514775579063E-8</c:v>
                </c:pt>
                <c:pt idx="681">
                  <c:v>9.1790494896291058E-8</c:v>
                </c:pt>
                <c:pt idx="682">
                  <c:v>9.2058862682331712E-8</c:v>
                </c:pt>
                <c:pt idx="683">
                  <c:v>9.2327618160854662E-8</c:v>
                </c:pt>
                <c:pt idx="684">
                  <c:v>9.2596761197259215E-8</c:v>
                </c:pt>
                <c:pt idx="685">
                  <c:v>9.2866291833255086E-8</c:v>
                </c:pt>
                <c:pt idx="686">
                  <c:v>9.3136210063782086E-8</c:v>
                </c:pt>
                <c:pt idx="687">
                  <c:v>9.3406515853174278E-8</c:v>
                </c:pt>
                <c:pt idx="688">
                  <c:v>9.3677209119335907E-8</c:v>
                </c:pt>
                <c:pt idx="689">
                  <c:v>9.3948289987777667E-8</c:v>
                </c:pt>
                <c:pt idx="690">
                  <c:v>9.4219758373531063E-8</c:v>
                </c:pt>
                <c:pt idx="691">
                  <c:v>9.4491614184190847E-8</c:v>
                </c:pt>
                <c:pt idx="692">
                  <c:v>9.4763857534605266E-8</c:v>
                </c:pt>
                <c:pt idx="693">
                  <c:v>9.5036488279853785E-8</c:v>
                </c:pt>
                <c:pt idx="694">
                  <c:v>9.5309506538342542E-8</c:v>
                </c:pt>
                <c:pt idx="695">
                  <c:v>9.5582912147390047E-8</c:v>
                </c:pt>
                <c:pt idx="696">
                  <c:v>9.5856705166125208E-8</c:v>
                </c:pt>
                <c:pt idx="697">
                  <c:v>9.6130885564965796E-8</c:v>
                </c:pt>
                <c:pt idx="698">
                  <c:v>9.6405453339873384E-8</c:v>
                </c:pt>
                <c:pt idx="699">
                  <c:v>9.6680408472262122E-8</c:v>
                </c:pt>
                <c:pt idx="700">
                  <c:v>9.6955750929336205E-8</c:v>
                </c:pt>
                <c:pt idx="701">
                  <c:v>9.7231480706720669E-8</c:v>
                </c:pt>
                <c:pt idx="702">
                  <c:v>9.7507597782617821E-8</c:v>
                </c:pt>
                <c:pt idx="703">
                  <c:v>9.7784102071379199E-8</c:v>
                </c:pt>
                <c:pt idx="704">
                  <c:v>9.8060993695304499E-8</c:v>
                </c:pt>
                <c:pt idx="705">
                  <c:v>9.833827248781866E-8</c:v>
                </c:pt>
                <c:pt idx="706">
                  <c:v>9.8615938578321646E-8</c:v>
                </c:pt>
                <c:pt idx="707">
                  <c:v>9.8893991811242582E-8</c:v>
                </c:pt>
                <c:pt idx="708">
                  <c:v>9.9172432235049633E-8</c:v>
                </c:pt>
                <c:pt idx="709">
                  <c:v>9.9451259904644219E-8</c:v>
                </c:pt>
                <c:pt idx="710">
                  <c:v>9.9730474660894048E-8</c:v>
                </c:pt>
                <c:pt idx="711">
                  <c:v>1.0001007655227513E-7</c:v>
                </c:pt>
                <c:pt idx="712">
                  <c:v>1.0029006556341261E-7</c:v>
                </c:pt>
                <c:pt idx="713">
                  <c:v>1.0057044168350783E-7</c:v>
                </c:pt>
                <c:pt idx="714">
                  <c:v>1.0085120481591672E-7</c:v>
                </c:pt>
                <c:pt idx="715">
                  <c:v>1.0113235507617276E-7</c:v>
                </c:pt>
                <c:pt idx="716">
                  <c:v>1.0141389239639361E-7</c:v>
                </c:pt>
                <c:pt idx="717">
                  <c:v>1.0169581667351328E-7</c:v>
                </c:pt>
                <c:pt idx="718">
                  <c:v>1.0197812803337813E-7</c:v>
                </c:pt>
                <c:pt idx="719">
                  <c:v>1.022608263239683E-7</c:v>
                </c:pt>
                <c:pt idx="720">
                  <c:v>1.0254391164913647E-7</c:v>
                </c:pt>
                <c:pt idx="721">
                  <c:v>1.0282738387530372E-7</c:v>
                </c:pt>
                <c:pt idx="722">
                  <c:v>1.0311124303960788E-7</c:v>
                </c:pt>
                <c:pt idx="723">
                  <c:v>1.0339548913411694E-7</c:v>
                </c:pt>
                <c:pt idx="724">
                  <c:v>1.0368012219630698E-7</c:v>
                </c:pt>
                <c:pt idx="725">
                  <c:v>1.0396514208160355E-7</c:v>
                </c:pt>
                <c:pt idx="726">
                  <c:v>1.0425054877141997E-7</c:v>
                </c:pt>
                <c:pt idx="727">
                  <c:v>1.0453634237705522E-7</c:v>
                </c:pt>
                <c:pt idx="728">
                  <c:v>1.0482252281997055E-7</c:v>
                </c:pt>
                <c:pt idx="729">
                  <c:v>1.0510909008226276E-7</c:v>
                </c:pt>
                <c:pt idx="730">
                  <c:v>1.0539604406762781E-7</c:v>
                </c:pt>
                <c:pt idx="731">
                  <c:v>1.0568338491257541E-7</c:v>
                </c:pt>
                <c:pt idx="732">
                  <c:v>1.0597111245053223E-7</c:v>
                </c:pt>
                <c:pt idx="733">
                  <c:v>1.0625922679668911E-7</c:v>
                </c:pt>
                <c:pt idx="734">
                  <c:v>1.0654772780968516E-7</c:v>
                </c:pt>
                <c:pt idx="735">
                  <c:v>1.0683661553020571E-7</c:v>
                </c:pt>
                <c:pt idx="736">
                  <c:v>1.0712588994034669E-7</c:v>
                </c:pt>
                <c:pt idx="737">
                  <c:v>1.0741555109145331E-7</c:v>
                </c:pt>
                <c:pt idx="738">
                  <c:v>1.0770559883895286E-7</c:v>
                </c:pt>
                <c:pt idx="739">
                  <c:v>1.079960331497069E-7</c:v>
                </c:pt>
                <c:pt idx="740">
                  <c:v>1.08286854153118E-7</c:v>
                </c:pt>
                <c:pt idx="741">
                  <c:v>1.0857806175677918E-7</c:v>
                </c:pt>
                <c:pt idx="742">
                  <c:v>1.0886965594887003E-7</c:v>
                </c:pt>
                <c:pt idx="743">
                  <c:v>1.0916163663766185E-7</c:v>
                </c:pt>
                <c:pt idx="744">
                  <c:v>1.0945400395187978E-7</c:v>
                </c:pt>
                <c:pt idx="745">
                  <c:v>1.0974675772562875E-7</c:v>
                </c:pt>
                <c:pt idx="746">
                  <c:v>1.1003989808052849E-7</c:v>
                </c:pt>
                <c:pt idx="747">
                  <c:v>1.1033342486455651E-7</c:v>
                </c:pt>
                <c:pt idx="748">
                  <c:v>1.1062733812297609E-7</c:v>
                </c:pt>
                <c:pt idx="749">
                  <c:v>1.1092163791778971E-7</c:v>
                </c:pt>
                <c:pt idx="750">
                  <c:v>1.1121632408242575E-7</c:v>
                </c:pt>
                <c:pt idx="751">
                  <c:v>1.1151139667280475E-7</c:v>
                </c:pt>
                <c:pt idx="752">
                  <c:v>1.1180685566678818E-7</c:v>
                </c:pt>
                <c:pt idx="753">
                  <c:v>1.1210270105966539E-7</c:v>
                </c:pt>
                <c:pt idx="754">
                  <c:v>1.1239893274836693E-7</c:v>
                </c:pt>
                <c:pt idx="755">
                  <c:v>1.1269555085553165E-7</c:v>
                </c:pt>
                <c:pt idx="756">
                  <c:v>1.1299255531294073E-7</c:v>
                </c:pt>
                <c:pt idx="757">
                  <c:v>1.1328994601110445E-7</c:v>
                </c:pt>
                <c:pt idx="758">
                  <c:v>1.1358772307519093E-7</c:v>
                </c:pt>
                <c:pt idx="759">
                  <c:v>1.1388588635673387E-7</c:v>
                </c:pt>
                <c:pt idx="760">
                  <c:v>1.1418443597092584E-7</c:v>
                </c:pt>
                <c:pt idx="761">
                  <c:v>1.144833717621925E-7</c:v>
                </c:pt>
                <c:pt idx="762">
                  <c:v>1.1478269379253895E-7</c:v>
                </c:pt>
                <c:pt idx="763">
                  <c:v>1.1508240202240568E-7</c:v>
                </c:pt>
                <c:pt idx="764">
                  <c:v>1.1538249645131476E-7</c:v>
                </c:pt>
                <c:pt idx="765">
                  <c:v>1.1568297705289148E-7</c:v>
                </c:pt>
                <c:pt idx="766">
                  <c:v>1.1598384382344607E-7</c:v>
                </c:pt>
                <c:pt idx="767">
                  <c:v>1.1628509671952717E-7</c:v>
                </c:pt>
                <c:pt idx="768">
                  <c:v>1.1658673574707536E-7</c:v>
                </c:pt>
                <c:pt idx="769">
                  <c:v>1.1688876080337071E-7</c:v>
                </c:pt>
                <c:pt idx="770">
                  <c:v>1.1719117202136763E-7</c:v>
                </c:pt>
                <c:pt idx="771">
                  <c:v>1.1749396923770635E-7</c:v>
                </c:pt>
                <c:pt idx="772">
                  <c:v>1.177971525746866E-7</c:v>
                </c:pt>
                <c:pt idx="773">
                  <c:v>1.1810072187352135E-7</c:v>
                </c:pt>
                <c:pt idx="774">
                  <c:v>1.1840467719621914E-7</c:v>
                </c:pt>
                <c:pt idx="775">
                  <c:v>1.1870901857703817E-7</c:v>
                </c:pt>
                <c:pt idx="776">
                  <c:v>1.190137458746245E-7</c:v>
                </c:pt>
                <c:pt idx="777">
                  <c:v>1.1931885912644987E-7</c:v>
                </c:pt>
                <c:pt idx="778">
                  <c:v>1.1962435833524822E-7</c:v>
                </c:pt>
                <c:pt idx="779">
                  <c:v>1.1993024346467018E-7</c:v>
                </c:pt>
                <c:pt idx="780">
                  <c:v>1.2023651450002952E-7</c:v>
                </c:pt>
                <c:pt idx="781">
                  <c:v>1.2054317135568299E-7</c:v>
                </c:pt>
                <c:pt idx="782">
                  <c:v>1.2085021416424671E-7</c:v>
                </c:pt>
                <c:pt idx="783">
                  <c:v>1.2115764282333556E-7</c:v>
                </c:pt>
                <c:pt idx="784">
                  <c:v>1.2146545725441519E-7</c:v>
                </c:pt>
                <c:pt idx="785">
                  <c:v>1.2177365756844364E-7</c:v>
                </c:pt>
                <c:pt idx="786">
                  <c:v>1.220822436140837E-7</c:v>
                </c:pt>
                <c:pt idx="787">
                  <c:v>1.2239121544978769E-7</c:v>
                </c:pt>
                <c:pt idx="788">
                  <c:v>1.2270057305020787E-7</c:v>
                </c:pt>
                <c:pt idx="789">
                  <c:v>1.2301031647024217E-7</c:v>
                </c:pt>
                <c:pt idx="790">
                  <c:v>1.2332044555111044E-7</c:v>
                </c:pt>
                <c:pt idx="791">
                  <c:v>1.2363096034805152E-7</c:v>
                </c:pt>
                <c:pt idx="792">
                  <c:v>1.2394186083571416E-7</c:v>
                </c:pt>
                <c:pt idx="793">
                  <c:v>1.2425314693522567E-7</c:v>
                </c:pt>
                <c:pt idx="794">
                  <c:v>1.2456481876211949E-7</c:v>
                </c:pt>
                <c:pt idx="795">
                  <c:v>1.2487687623430852E-7</c:v>
                </c:pt>
                <c:pt idx="796">
                  <c:v>1.2518931932999338E-7</c:v>
                </c:pt>
                <c:pt idx="797">
                  <c:v>1.2550214796387769E-7</c:v>
                </c:pt>
                <c:pt idx="798">
                  <c:v>1.2581536225081141E-7</c:v>
                </c:pt>
                <c:pt idx="799">
                  <c:v>1.2612896204554271E-7</c:v>
                </c:pt>
                <c:pt idx="800">
                  <c:v>1.2644294739333569E-7</c:v>
                </c:pt>
                <c:pt idx="801">
                  <c:v>1.267573182756063E-7</c:v>
                </c:pt>
                <c:pt idx="802">
                  <c:v>1.2707207474370318E-7</c:v>
                </c:pt>
                <c:pt idx="803">
                  <c:v>1.273872166420529E-7</c:v>
                </c:pt>
                <c:pt idx="804">
                  <c:v>1.277027440262403E-7</c:v>
                </c:pt>
                <c:pt idx="805">
                  <c:v>1.2801865687767955E-7</c:v>
                </c:pt>
                <c:pt idx="806">
                  <c:v>1.2833495516747367E-7</c:v>
                </c:pt>
                <c:pt idx="807">
                  <c:v>1.2865163882385017E-7</c:v>
                </c:pt>
                <c:pt idx="808">
                  <c:v>1.2896870795879068E-7</c:v>
                </c:pt>
                <c:pt idx="809">
                  <c:v>1.2928616248310351E-7</c:v>
                </c:pt>
                <c:pt idx="810">
                  <c:v>1.2960400232248528E-7</c:v>
                </c:pt>
                <c:pt idx="811">
                  <c:v>1.2992222758113209E-7</c:v>
                </c:pt>
                <c:pt idx="812">
                  <c:v>1.3024083811413126E-7</c:v>
                </c:pt>
                <c:pt idx="813">
                  <c:v>1.3055983397317148E-7</c:v>
                </c:pt>
                <c:pt idx="814">
                  <c:v>1.308792151992833E-7</c:v>
                </c:pt>
                <c:pt idx="815">
                  <c:v>1.3119898164400123E-7</c:v>
                </c:pt>
                <c:pt idx="816">
                  <c:v>1.3151913337001042E-7</c:v>
                </c:pt>
                <c:pt idx="817">
                  <c:v>1.3183967032997028E-7</c:v>
                </c:pt>
                <c:pt idx="818">
                  <c:v>1.3216059253050739E-7</c:v>
                </c:pt>
                <c:pt idx="819">
                  <c:v>1.324818999565913E-7</c:v>
                </c:pt>
                <c:pt idx="820">
                  <c:v>1.3280359256476886E-7</c:v>
                </c:pt>
                <c:pt idx="821">
                  <c:v>1.3312567029140267E-7</c:v>
                </c:pt>
                <c:pt idx="822">
                  <c:v>1.3344813326131906E-7</c:v>
                </c:pt>
                <c:pt idx="823">
                  <c:v>1.3377098136892544E-7</c:v>
                </c:pt>
                <c:pt idx="824">
                  <c:v>1.3409421453500649E-7</c:v>
                </c:pt>
                <c:pt idx="825">
                  <c:v>1.344178328016128E-7</c:v>
                </c:pt>
                <c:pt idx="826">
                  <c:v>1.3474183622330747E-7</c:v>
                </c:pt>
                <c:pt idx="827">
                  <c:v>1.3506622465940879E-7</c:v>
                </c:pt>
                <c:pt idx="828">
                  <c:v>1.3539099815771445E-7</c:v>
                </c:pt>
                <c:pt idx="829">
                  <c:v>1.3571615668898571E-7</c:v>
                </c:pt>
                <c:pt idx="830">
                  <c:v>1.3604170024529745E-7</c:v>
                </c:pt>
                <c:pt idx="831">
                  <c:v>1.3636762880485724E-7</c:v>
                </c:pt>
                <c:pt idx="832">
                  <c:v>1.3669394234552996E-7</c:v>
                </c:pt>
                <c:pt idx="833">
                  <c:v>1.370206408451806E-7</c:v>
                </c:pt>
                <c:pt idx="834">
                  <c:v>1.3734772430299379E-7</c:v>
                </c:pt>
                <c:pt idx="835">
                  <c:v>1.3767519269683275E-7</c:v>
                </c:pt>
                <c:pt idx="836">
                  <c:v>1.3800304593429396E-7</c:v>
                </c:pt>
                <c:pt idx="837">
                  <c:v>1.3833128414123159E-7</c:v>
                </c:pt>
                <c:pt idx="838">
                  <c:v>1.386599071333105E-7</c:v>
                </c:pt>
                <c:pt idx="839">
                  <c:v>1.3898891500875068E-7</c:v>
                </c:pt>
                <c:pt idx="840">
                  <c:v>1.393183078014738E-7</c:v>
                </c:pt>
                <c:pt idx="841">
                  <c:v>1.3964808532783076E-7</c:v>
                </c:pt>
                <c:pt idx="842">
                  <c:v>1.3997824769211923E-7</c:v>
                </c:pt>
                <c:pt idx="843">
                  <c:v>1.4030879481570327E-7</c:v>
                </c:pt>
                <c:pt idx="844">
                  <c:v>1.406397267336365E-7</c:v>
                </c:pt>
                <c:pt idx="845">
                  <c:v>1.4097104340246233E-7</c:v>
                </c:pt>
                <c:pt idx="846">
                  <c:v>1.4130274479971176E-7</c:v>
                </c:pt>
                <c:pt idx="847">
                  <c:v>1.416348309181397E-7</c:v>
                </c:pt>
                <c:pt idx="848">
                  <c:v>1.4196730167176981E-7</c:v>
                </c:pt>
                <c:pt idx="849">
                  <c:v>1.4230015717224109E-7</c:v>
                </c:pt>
                <c:pt idx="850">
                  <c:v>1.4263339727853698E-7</c:v>
                </c:pt>
                <c:pt idx="851">
                  <c:v>1.4296702209451452E-7</c:v>
                </c:pt>
                <c:pt idx="852">
                  <c:v>1.4330103147915627E-7</c:v>
                </c:pt>
                <c:pt idx="853">
                  <c:v>1.4363542554376303E-7</c:v>
                </c:pt>
                <c:pt idx="854">
                  <c:v>1.4397020413953101E-7</c:v>
                </c:pt>
                <c:pt idx="855">
                  <c:v>1.443053672939617E-7</c:v>
                </c:pt>
                <c:pt idx="856">
                  <c:v>1.4464091502687515E-7</c:v>
                </c:pt>
                <c:pt idx="857">
                  <c:v>1.449768473026046E-7</c:v>
                </c:pt>
                <c:pt idx="858">
                  <c:v>1.4531316408446844E-7</c:v>
                </c:pt>
                <c:pt idx="859">
                  <c:v>1.4564986539330506E-7</c:v>
                </c:pt>
                <c:pt idx="860">
                  <c:v>1.4598695117145742E-7</c:v>
                </c:pt>
                <c:pt idx="861">
                  <c:v>1.4632442136170311E-7</c:v>
                </c:pt>
                <c:pt idx="862">
                  <c:v>1.4666227606892346E-7</c:v>
                </c:pt>
                <c:pt idx="863">
                  <c:v>1.4700051514431392E-7</c:v>
                </c:pt>
                <c:pt idx="864">
                  <c:v>1.473391387204941E-7</c:v>
                </c:pt>
                <c:pt idx="865">
                  <c:v>1.4767814660636858E-7</c:v>
                </c:pt>
                <c:pt idx="866">
                  <c:v>1.4801753896331436E-7</c:v>
                </c:pt>
                <c:pt idx="867">
                  <c:v>1.4835731559313497E-7</c:v>
                </c:pt>
                <c:pt idx="868">
                  <c:v>1.4869747658625975E-7</c:v>
                </c:pt>
                <c:pt idx="869">
                  <c:v>1.4903802190702372E-7</c:v>
                </c:pt>
                <c:pt idx="870">
                  <c:v>1.4937895152584979E-7</c:v>
                </c:pt>
                <c:pt idx="871">
                  <c:v>1.4972026544902551E-7</c:v>
                </c:pt>
                <c:pt idx="872">
                  <c:v>1.5006196366152292E-7</c:v>
                </c:pt>
                <c:pt idx="873">
                  <c:v>1.5040404612023766E-7</c:v>
                </c:pt>
                <c:pt idx="874">
                  <c:v>1.5074651275407812E-7</c:v>
                </c:pt>
                <c:pt idx="875">
                  <c:v>1.5108936366690396E-7</c:v>
                </c:pt>
                <c:pt idx="876">
                  <c:v>1.5143259879541338E-7</c:v>
                </c:pt>
                <c:pt idx="877">
                  <c:v>1.5177621804686286E-7</c:v>
                </c:pt>
                <c:pt idx="878">
                  <c:v>1.5212022151834485E-7</c:v>
                </c:pt>
                <c:pt idx="879">
                  <c:v>1.5246460909692539E-7</c:v>
                </c:pt>
                <c:pt idx="880">
                  <c:v>1.5280938078844707E-7</c:v>
                </c:pt>
                <c:pt idx="881">
                  <c:v>1.531545365992034E-7</c:v>
                </c:pt>
                <c:pt idx="882">
                  <c:v>1.5350007652803304E-7</c:v>
                </c:pt>
                <c:pt idx="883">
                  <c:v>1.5384600051796156E-7</c:v>
                </c:pt>
                <c:pt idx="884">
                  <c:v>1.5419230858170016E-7</c:v>
                </c:pt>
                <c:pt idx="885">
                  <c:v>1.5453900069779901E-7</c:v>
                </c:pt>
                <c:pt idx="886">
                  <c:v>1.5488607682246845E-7</c:v>
                </c:pt>
                <c:pt idx="887">
                  <c:v>1.5523353696944229E-7</c:v>
                </c:pt>
                <c:pt idx="888">
                  <c:v>1.5558138103921506E-7</c:v>
                </c:pt>
                <c:pt idx="889">
                  <c:v>1.5592960915696008E-7</c:v>
                </c:pt>
                <c:pt idx="890">
                  <c:v>1.56278221216743E-7</c:v>
                </c:pt>
                <c:pt idx="891">
                  <c:v>1.5662721716811456E-7</c:v>
                </c:pt>
                <c:pt idx="892">
                  <c:v>1.5697659702436621E-7</c:v>
                </c:pt>
                <c:pt idx="893">
                  <c:v>1.5732636086882456E-7</c:v>
                </c:pt>
                <c:pt idx="894">
                  <c:v>1.5767650851783791E-7</c:v>
                </c:pt>
                <c:pt idx="895">
                  <c:v>1.5802704003341738E-7</c:v>
                </c:pt>
                <c:pt idx="896">
                  <c:v>1.5837795541542854E-7</c:v>
                </c:pt>
                <c:pt idx="897">
                  <c:v>1.587292546268472E-7</c:v>
                </c:pt>
                <c:pt idx="898">
                  <c:v>1.5908093763877632E-7</c:v>
                </c:pt>
                <c:pt idx="899">
                  <c:v>1.5943300445784604E-7</c:v>
                </c:pt>
                <c:pt idx="900">
                  <c:v>1.5978545499131281E-7</c:v>
                </c:pt>
                <c:pt idx="901">
                  <c:v>1.60138289357588E-7</c:v>
                </c:pt>
                <c:pt idx="902">
                  <c:v>1.6049150746494897E-7</c:v>
                </c:pt>
                <c:pt idx="903">
                  <c:v>1.6084510924162936E-7</c:v>
                </c:pt>
                <c:pt idx="904">
                  <c:v>1.6119909477795708E-7</c:v>
                </c:pt>
                <c:pt idx="905">
                  <c:v>1.6155346394678815E-7</c:v>
                </c:pt>
                <c:pt idx="906">
                  <c:v>1.6190821678915313E-7</c:v>
                </c:pt>
                <c:pt idx="907">
                  <c:v>1.6226335328326305E-7</c:v>
                </c:pt>
                <c:pt idx="908">
                  <c:v>1.6261887349823187E-7</c:v>
                </c:pt>
                <c:pt idx="909">
                  <c:v>1.6297477725751766E-7</c:v>
                </c:pt>
                <c:pt idx="910">
                  <c:v>1.6333106461636527E-7</c:v>
                </c:pt>
                <c:pt idx="911">
                  <c:v>1.6368773556685138E-7</c:v>
                </c:pt>
                <c:pt idx="912">
                  <c:v>1.640447900094731E-7</c:v>
                </c:pt>
                <c:pt idx="913">
                  <c:v>1.6440222807684659E-7</c:v>
                </c:pt>
                <c:pt idx="914">
                  <c:v>1.6476004967657439E-7</c:v>
                </c:pt>
                <c:pt idx="915">
                  <c:v>1.6511825471658953E-7</c:v>
                </c:pt>
                <c:pt idx="916">
                  <c:v>1.6547684333662398E-7</c:v>
                </c:pt>
                <c:pt idx="917">
                  <c:v>1.658358153594523E-7</c:v>
                </c:pt>
                <c:pt idx="918">
                  <c:v>1.6619517091126869E-7</c:v>
                </c:pt>
                <c:pt idx="919">
                  <c:v>1.6655490984293295E-7</c:v>
                </c:pt>
                <c:pt idx="920">
                  <c:v>1.6691503219615991E-7</c:v>
                </c:pt>
                <c:pt idx="921">
                  <c:v>1.6727553795558258E-7</c:v>
                </c:pt>
                <c:pt idx="922">
                  <c:v>1.6763642718389381E-7</c:v>
                </c:pt>
                <c:pt idx="923">
                  <c:v>1.6799769971807908E-7</c:v>
                </c:pt>
                <c:pt idx="924">
                  <c:v>1.6835935553634764E-7</c:v>
                </c:pt>
                <c:pt idx="925">
                  <c:v>1.6872139475000627E-7</c:v>
                </c:pt>
                <c:pt idx="926">
                  <c:v>1.6908381728796775E-7</c:v>
                </c:pt>
                <c:pt idx="927">
                  <c:v>1.6944662314976027E-7</c:v>
                </c:pt>
                <c:pt idx="928">
                  <c:v>1.6980981220677399E-7</c:v>
                </c:pt>
                <c:pt idx="929">
                  <c:v>1.7017338461396571E-7</c:v>
                </c:pt>
                <c:pt idx="930">
                  <c:v>1.7053734019377345E-7</c:v>
                </c:pt>
                <c:pt idx="931">
                  <c:v>1.7090167907881856E-7</c:v>
                </c:pt>
                <c:pt idx="932">
                  <c:v>1.712664010929E-7</c:v>
                </c:pt>
                <c:pt idx="933">
                  <c:v>1.7163150631934343E-7</c:v>
                </c:pt>
                <c:pt idx="934">
                  <c:v>1.7199699479884205E-7</c:v>
                </c:pt>
                <c:pt idx="935">
                  <c:v>1.7236286636974821E-7</c:v>
                </c:pt>
                <c:pt idx="936">
                  <c:v>1.7272912107917873E-7</c:v>
                </c:pt>
                <c:pt idx="937">
                  <c:v>1.7309575891312923E-7</c:v>
                </c:pt>
                <c:pt idx="938">
                  <c:v>1.7346277984879066E-7</c:v>
                </c:pt>
                <c:pt idx="939">
                  <c:v>1.7383018381541757E-7</c:v>
                </c:pt>
                <c:pt idx="940">
                  <c:v>1.741979709172104E-7</c:v>
                </c:pt>
                <c:pt idx="941">
                  <c:v>1.7456614108342458E-7</c:v>
                </c:pt>
                <c:pt idx="942">
                  <c:v>1.7493469422842287E-7</c:v>
                </c:pt>
                <c:pt idx="943">
                  <c:v>1.7530363044219749E-7</c:v>
                </c:pt>
                <c:pt idx="944">
                  <c:v>1.7567294960504822E-7</c:v>
                </c:pt>
                <c:pt idx="945">
                  <c:v>1.760426517434582E-7</c:v>
                </c:pt>
                <c:pt idx="946">
                  <c:v>1.764127369204612E-7</c:v>
                </c:pt>
                <c:pt idx="947">
                  <c:v>1.7678320497304527E-7</c:v>
                </c:pt>
                <c:pt idx="948">
                  <c:v>1.7715405596356159E-7</c:v>
                </c:pt>
                <c:pt idx="949">
                  <c:v>1.7752528986988027E-7</c:v>
                </c:pt>
                <c:pt idx="950">
                  <c:v>1.7789690666276339E-7</c:v>
                </c:pt>
                <c:pt idx="951">
                  <c:v>1.7826890635629522E-7</c:v>
                </c:pt>
                <c:pt idx="952">
                  <c:v>1.7864128888502376E-7</c:v>
                </c:pt>
                <c:pt idx="953">
                  <c:v>1.7901405419952933E-7</c:v>
                </c:pt>
                <c:pt idx="954">
                  <c:v>1.7938720242532437E-7</c:v>
                </c:pt>
                <c:pt idx="955">
                  <c:v>1.7976073343448431E-7</c:v>
                </c:pt>
                <c:pt idx="956">
                  <c:v>1.8013464719178907E-7</c:v>
                </c:pt>
                <c:pt idx="957">
                  <c:v>1.8050894376557461E-7</c:v>
                </c:pt>
                <c:pt idx="958">
                  <c:v>1.8088362303614237E-7</c:v>
                </c:pt>
                <c:pt idx="959">
                  <c:v>1.8125868504418642E-7</c:v>
                </c:pt>
                <c:pt idx="960">
                  <c:v>1.8163412976791773E-7</c:v>
                </c:pt>
                <c:pt idx="961">
                  <c:v>1.820099572771355E-7</c:v>
                </c:pt>
                <c:pt idx="962">
                  <c:v>1.8238616738006519E-7</c:v>
                </c:pt>
                <c:pt idx="963">
                  <c:v>1.8276276016816143E-7</c:v>
                </c:pt>
                <c:pt idx="964">
                  <c:v>1.8313973553481417E-7</c:v>
                </c:pt>
                <c:pt idx="965">
                  <c:v>1.8351709359809392E-7</c:v>
                </c:pt>
                <c:pt idx="966">
                  <c:v>1.8389483427981146E-7</c:v>
                </c:pt>
                <c:pt idx="967">
                  <c:v>1.8427295755141239E-7</c:v>
                </c:pt>
                <c:pt idx="968">
                  <c:v>1.8465146332726292E-7</c:v>
                </c:pt>
                <c:pt idx="969">
                  <c:v>1.8503035173998618E-7</c:v>
                </c:pt>
                <c:pt idx="970">
                  <c:v>1.8540962264112019E-7</c:v>
                </c:pt>
                <c:pt idx="971">
                  <c:v>1.8578927612776345E-7</c:v>
                </c:pt>
                <c:pt idx="972">
                  <c:v>1.8616931205924294E-7</c:v>
                </c:pt>
                <c:pt idx="973">
                  <c:v>1.8654973046880376E-7</c:v>
                </c:pt>
                <c:pt idx="974">
                  <c:v>1.8693053134887298E-7</c:v>
                </c:pt>
                <c:pt idx="975">
                  <c:v>1.873117147057424E-7</c:v>
                </c:pt>
                <c:pt idx="976">
                  <c:v>1.8769328048885789E-7</c:v>
                </c:pt>
                <c:pt idx="977">
                  <c:v>1.8807522869030562E-7</c:v>
                </c:pt>
                <c:pt idx="978">
                  <c:v>1.8845755930250746E-7</c:v>
                </c:pt>
                <c:pt idx="979">
                  <c:v>1.888402722887792E-7</c:v>
                </c:pt>
                <c:pt idx="980">
                  <c:v>1.8922336764899337E-7</c:v>
                </c:pt>
                <c:pt idx="981">
                  <c:v>1.8960684529006639E-7</c:v>
                </c:pt>
                <c:pt idx="982">
                  <c:v>1.8999070533075399E-7</c:v>
                </c:pt>
                <c:pt idx="983">
                  <c:v>1.9037494760838422E-7</c:v>
                </c:pt>
                <c:pt idx="984">
                  <c:v>1.9075957226302817E-7</c:v>
                </c:pt>
                <c:pt idx="985">
                  <c:v>1.9114457913167216E-7</c:v>
                </c:pt>
                <c:pt idx="986">
                  <c:v>1.9152996825535628E-7</c:v>
                </c:pt>
                <c:pt idx="987">
                  <c:v>1.9191573961973694E-7</c:v>
                </c:pt>
                <c:pt idx="988">
                  <c:v>1.9230189321621342E-7</c:v>
                </c:pt>
                <c:pt idx="989">
                  <c:v>1.9268842901589561E-7</c:v>
                </c:pt>
                <c:pt idx="990">
                  <c:v>1.9307534701120451E-7</c:v>
                </c:pt>
                <c:pt idx="991">
                  <c:v>1.9346264717932938E-7</c:v>
                </c:pt>
                <c:pt idx="992">
                  <c:v>1.9385032951303728E-7</c:v>
                </c:pt>
                <c:pt idx="993">
                  <c:v>1.9423839396887858E-7</c:v>
                </c:pt>
                <c:pt idx="994">
                  <c:v>1.9462684048288103E-7</c:v>
                </c:pt>
                <c:pt idx="995">
                  <c:v>1.9501566917311254E-7</c:v>
                </c:pt>
                <c:pt idx="996">
                  <c:v>1.954048798772463E-7</c:v>
                </c:pt>
                <c:pt idx="997">
                  <c:v>1.9579447271403546E-7</c:v>
                </c:pt>
                <c:pt idx="998">
                  <c:v>1.961844475414469E-7</c:v>
                </c:pt>
                <c:pt idx="999">
                  <c:v>1.9657480438732556E-7</c:v>
                </c:pt>
                <c:pt idx="1000">
                  <c:v>1.9696554325694758E-7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173368"/>
        <c:axId val="241172192"/>
      </c:scatterChart>
      <c:valAx>
        <c:axId val="241173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172192"/>
        <c:crosses val="autoZero"/>
        <c:crossBetween val="midCat"/>
      </c:valAx>
      <c:valAx>
        <c:axId val="241172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1173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1138517</xdr:colOff>
      <xdr:row>22</xdr:row>
      <xdr:rowOff>85164</xdr:rowOff>
    </xdr:from>
    <xdr:to>
      <xdr:col>7</xdr:col>
      <xdr:colOff>40341</xdr:colOff>
      <xdr:row>22</xdr:row>
      <xdr:rowOff>85164</xdr:rowOff>
    </xdr:to>
    <xdr:cxnSp macro="">
      <xdr:nvCxnSpPr>
        <xdr:cNvPr id="12" name="Gerade Verbindung mit Pfeil 11"/>
        <xdr:cNvCxnSpPr/>
      </xdr:nvCxnSpPr>
      <xdr:spPr>
        <a:xfrm>
          <a:off x="5391149" y="5844988"/>
          <a:ext cx="5434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1100417</xdr:colOff>
      <xdr:row>22</xdr:row>
      <xdr:rowOff>103093</xdr:rowOff>
    </xdr:from>
    <xdr:to>
      <xdr:col>15</xdr:col>
      <xdr:colOff>24653</xdr:colOff>
      <xdr:row>22</xdr:row>
      <xdr:rowOff>103093</xdr:rowOff>
    </xdr:to>
    <xdr:cxnSp macro="">
      <xdr:nvCxnSpPr>
        <xdr:cNvPr id="13" name="Gerade Verbindung mit Pfeil 12"/>
        <xdr:cNvCxnSpPr/>
      </xdr:nvCxnSpPr>
      <xdr:spPr>
        <a:xfrm>
          <a:off x="9623611" y="5862917"/>
          <a:ext cx="508748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1100417</xdr:colOff>
      <xdr:row>22</xdr:row>
      <xdr:rowOff>103093</xdr:rowOff>
    </xdr:from>
    <xdr:to>
      <xdr:col>23</xdr:col>
      <xdr:colOff>24653</xdr:colOff>
      <xdr:row>22</xdr:row>
      <xdr:rowOff>103093</xdr:rowOff>
    </xdr:to>
    <xdr:cxnSp macro="">
      <xdr:nvCxnSpPr>
        <xdr:cNvPr id="15" name="Gerade Verbindung mit Pfeil 14"/>
        <xdr:cNvCxnSpPr/>
      </xdr:nvCxnSpPr>
      <xdr:spPr>
        <a:xfrm>
          <a:off x="9623611" y="9415181"/>
          <a:ext cx="508748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1088570</xdr:colOff>
      <xdr:row>25</xdr:row>
      <xdr:rowOff>174492</xdr:rowOff>
    </xdr:from>
    <xdr:to>
      <xdr:col>5</xdr:col>
      <xdr:colOff>829234</xdr:colOff>
      <xdr:row>34</xdr:row>
      <xdr:rowOff>185698</xdr:rowOff>
    </xdr:to>
    <xdr:graphicFrame macro="">
      <xdr:nvGraphicFramePr>
        <xdr:cNvPr id="23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33618</xdr:colOff>
      <xdr:row>26</xdr:row>
      <xdr:rowOff>0</xdr:rowOff>
    </xdr:from>
    <xdr:to>
      <xdr:col>13</xdr:col>
      <xdr:colOff>1165412</xdr:colOff>
      <xdr:row>35</xdr:row>
      <xdr:rowOff>0</xdr:rowOff>
    </xdr:to>
    <xdr:graphicFrame macro="">
      <xdr:nvGraphicFramePr>
        <xdr:cNvPr id="24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22412</xdr:colOff>
      <xdr:row>26</xdr:row>
      <xdr:rowOff>0</xdr:rowOff>
    </xdr:from>
    <xdr:to>
      <xdr:col>29</xdr:col>
      <xdr:colOff>2802</xdr:colOff>
      <xdr:row>35</xdr:row>
      <xdr:rowOff>22412</xdr:rowOff>
    </xdr:to>
    <xdr:graphicFrame macro="">
      <xdr:nvGraphicFramePr>
        <xdr:cNvPr id="25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22411</xdr:colOff>
      <xdr:row>26</xdr:row>
      <xdr:rowOff>44822</xdr:rowOff>
    </xdr:from>
    <xdr:to>
      <xdr:col>21</xdr:col>
      <xdr:colOff>694764</xdr:colOff>
      <xdr:row>35</xdr:row>
      <xdr:rowOff>56028</xdr:rowOff>
    </xdr:to>
    <xdr:graphicFrame macro="">
      <xdr:nvGraphicFramePr>
        <xdr:cNvPr id="26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734626</xdr:colOff>
      <xdr:row>18</xdr:row>
      <xdr:rowOff>49468</xdr:rowOff>
    </xdr:from>
    <xdr:to>
      <xdr:col>8</xdr:col>
      <xdr:colOff>174332</xdr:colOff>
      <xdr:row>18</xdr:row>
      <xdr:rowOff>49468</xdr:rowOff>
    </xdr:to>
    <xdr:cxnSp macro="">
      <xdr:nvCxnSpPr>
        <xdr:cNvPr id="32" name="Gerade Verbindung mit Pfeil 31"/>
        <xdr:cNvCxnSpPr/>
      </xdr:nvCxnSpPr>
      <xdr:spPr>
        <a:xfrm>
          <a:off x="4707912" y="2675647"/>
          <a:ext cx="2963956" cy="0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11206</xdr:colOff>
      <xdr:row>18</xdr:row>
      <xdr:rowOff>11205</xdr:rowOff>
    </xdr:from>
    <xdr:to>
      <xdr:col>16</xdr:col>
      <xdr:colOff>244288</xdr:colOff>
      <xdr:row>18</xdr:row>
      <xdr:rowOff>31378</xdr:rowOff>
    </xdr:to>
    <xdr:cxnSp macro="">
      <xdr:nvCxnSpPr>
        <xdr:cNvPr id="33" name="Gerade Verbindung mit Pfeil 32"/>
        <xdr:cNvCxnSpPr/>
      </xdr:nvCxnSpPr>
      <xdr:spPr>
        <a:xfrm>
          <a:off x="10477500" y="12337676"/>
          <a:ext cx="2989729" cy="20173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15687</xdr:colOff>
      <xdr:row>18</xdr:row>
      <xdr:rowOff>26896</xdr:rowOff>
    </xdr:from>
    <xdr:to>
      <xdr:col>25</xdr:col>
      <xdr:colOff>60511</xdr:colOff>
      <xdr:row>18</xdr:row>
      <xdr:rowOff>26896</xdr:rowOff>
    </xdr:to>
    <xdr:cxnSp macro="">
      <xdr:nvCxnSpPr>
        <xdr:cNvPr id="34" name="Gerade Verbindung mit Pfeil 33"/>
        <xdr:cNvCxnSpPr/>
      </xdr:nvCxnSpPr>
      <xdr:spPr>
        <a:xfrm>
          <a:off x="16303437" y="5347289"/>
          <a:ext cx="3052003" cy="0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21</xdr:row>
      <xdr:rowOff>0</xdr:rowOff>
    </xdr:from>
    <xdr:to>
      <xdr:col>8</xdr:col>
      <xdr:colOff>217714</xdr:colOff>
      <xdr:row>21</xdr:row>
      <xdr:rowOff>0</xdr:rowOff>
    </xdr:to>
    <xdr:cxnSp macro="">
      <xdr:nvCxnSpPr>
        <xdr:cNvPr id="35" name="Gerade Verbindung mit Pfeil 34"/>
        <xdr:cNvCxnSpPr/>
      </xdr:nvCxnSpPr>
      <xdr:spPr>
        <a:xfrm flipH="1">
          <a:off x="4465544" y="6381750"/>
          <a:ext cx="2991170" cy="0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746311</xdr:colOff>
      <xdr:row>21</xdr:row>
      <xdr:rowOff>6724</xdr:rowOff>
    </xdr:from>
    <xdr:to>
      <xdr:col>16</xdr:col>
      <xdr:colOff>224118</xdr:colOff>
      <xdr:row>21</xdr:row>
      <xdr:rowOff>11205</xdr:rowOff>
    </xdr:to>
    <xdr:cxnSp macro="">
      <xdr:nvCxnSpPr>
        <xdr:cNvPr id="36" name="Gerade Verbindung mit Pfeil 35"/>
        <xdr:cNvCxnSpPr/>
      </xdr:nvCxnSpPr>
      <xdr:spPr>
        <a:xfrm flipH="1" flipV="1">
          <a:off x="10416987" y="12904695"/>
          <a:ext cx="3030072" cy="4481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999563</xdr:colOff>
      <xdr:row>21</xdr:row>
      <xdr:rowOff>0</xdr:rowOff>
    </xdr:from>
    <xdr:to>
      <xdr:col>24</xdr:col>
      <xdr:colOff>235324</xdr:colOff>
      <xdr:row>21</xdr:row>
      <xdr:rowOff>13447</xdr:rowOff>
    </xdr:to>
    <xdr:cxnSp macro="">
      <xdr:nvCxnSpPr>
        <xdr:cNvPr id="37" name="Gerade Verbindung mit Pfeil 36"/>
        <xdr:cNvCxnSpPr/>
      </xdr:nvCxnSpPr>
      <xdr:spPr>
        <a:xfrm flipH="1">
          <a:off x="16396445" y="12897971"/>
          <a:ext cx="2944908" cy="13447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1489822</xdr:colOff>
      <xdr:row>1</xdr:row>
      <xdr:rowOff>393606</xdr:rowOff>
    </xdr:from>
    <xdr:ext cx="2228850" cy="4506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6109447" y="584106"/>
              <a:ext cx="2228850" cy="4506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−(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𝑎</m:t>
                        </m:r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  <m:r>
                          <a:rPr lang="de-DE" sz="1200" b="0" i="1" baseline="-25000">
                            <a:latin typeface="Cambria Math"/>
                          </a:rPr>
                          <m:t>1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𝑎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e>
                        </m:d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𝑐</m:t>
                            </m:r>
                          </m:e>
                        </m:d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4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6109447" y="584106"/>
              <a:ext cx="2228850" cy="4506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−(𝑎/𝑉</a:t>
              </a:r>
              <a:r>
                <a:rPr lang="de-DE" sz="1200" b="0" i="0" baseline="-25000">
                  <a:latin typeface="Cambria Math"/>
                </a:rPr>
                <a:t>1</a:t>
              </a:r>
              <a:r>
                <a:rPr lang="de-DE" sz="1200" b="0" i="0">
                  <a:latin typeface="Cambria Math"/>
                </a:rPr>
                <a:t>+((𝑎+𝑏))/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de-DE" sz="1200" b="0" i="0">
                  <a:latin typeface="Cambria Math"/>
                </a:rPr>
                <a:t>+((𝑏+𝑐))/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</a:t>
              </a:r>
              <a:r>
                <a:rPr lang="de-DE" sz="1200" b="0" i="0">
                  <a:latin typeface="Cambria Math"/>
                </a:rPr>
                <a:t>+𝑐/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4</a:t>
              </a:r>
              <a:r>
                <a:rPr lang="de-DE" sz="1200" b="0" i="0">
                  <a:latin typeface="Cambria Math"/>
                </a:rPr>
                <a:t>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4</xdr:col>
      <xdr:colOff>742391</xdr:colOff>
      <xdr:row>3</xdr:row>
      <xdr:rowOff>27174</xdr:rowOff>
    </xdr:from>
    <xdr:ext cx="4894168" cy="4381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4600016" y="1046349"/>
              <a:ext cx="4894168" cy="438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000" b="0" i="1">
                        <a:latin typeface="Cambria Math"/>
                      </a:rPr>
                      <m:t>𝑎𝑏</m:t>
                    </m:r>
                    <m:d>
                      <m:dPr>
                        <m:ctrlPr>
                          <a:rPr lang="de-DE" sz="1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000" b="0" i="1">
                        <a:latin typeface="Cambria Math"/>
                      </a:rPr>
                      <m:t>+</m:t>
                    </m:r>
                    <m:r>
                      <a:rPr lang="de-DE" sz="1000" b="0" i="1">
                        <a:latin typeface="Cambria Math"/>
                      </a:rPr>
                      <m:t>𝑏𝑐</m:t>
                    </m:r>
                    <m:d>
                      <m:dPr>
                        <m:ctrlPr>
                          <a:rPr lang="de-DE" sz="1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000" b="0" i="1">
                        <a:latin typeface="Cambria Math"/>
                      </a:rPr>
                      <m:t>+</m:t>
                    </m:r>
                    <m:r>
                      <a:rPr lang="de-DE" sz="1000" b="0" i="1">
                        <a:latin typeface="Cambria Math"/>
                      </a:rPr>
                      <m:t>𝑎𝑐</m:t>
                    </m:r>
                    <m:d>
                      <m:dPr>
                        <m:ctrlPr>
                          <a:rPr lang="de-DE" sz="1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000" b="0" i="1">
                                <a:latin typeface="Cambria Math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0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4600016" y="1046349"/>
              <a:ext cx="4894168" cy="438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000" b="0" i="0">
                  <a:latin typeface="Cambria Math"/>
                </a:rPr>
                <a:t>𝑎𝑏(1/(𝑉_1 𝑉_2 )+1/(𝑉_1 𝑉_3 )+1/(𝑉_2 𝑉_3 ))+𝑏𝑐(1/(𝑉_2 𝑉_3 )+1/(𝑉_2 𝑉_4 )+1/(𝑉_3 𝑉_4 ))+𝑎𝑐(1/(𝑉_1  𝑉_3 )+1/(𝑉_1 𝑉_4 )+1/(𝑉_2 𝑉_3 )+1/(𝑉_2 𝑉_4 ))</a:t>
              </a:r>
              <a:endParaRPr lang="en-US" sz="1000"/>
            </a:p>
          </xdr:txBody>
        </xdr:sp>
      </mc:Fallback>
    </mc:AlternateContent>
    <xdr:clientData/>
  </xdr:oneCellAnchor>
  <xdr:oneCellAnchor>
    <xdr:from>
      <xdr:col>5</xdr:col>
      <xdr:colOff>11206</xdr:colOff>
      <xdr:row>12</xdr:row>
      <xdr:rowOff>397247</xdr:rowOff>
    </xdr:from>
    <xdr:ext cx="2185147" cy="546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4630831" y="5426447"/>
              <a:ext cx="2185147" cy="546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4630831" y="5426447"/>
              <a:ext cx="2185147" cy="546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2√((−𝑝)/3)∗cos⁡(𝜙/3)−𝛼/3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10</xdr:col>
      <xdr:colOff>9525</xdr:colOff>
      <xdr:row>1</xdr:row>
      <xdr:rowOff>414336</xdr:rowOff>
    </xdr:from>
    <xdr:ext cx="1267945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12992100" y="604836"/>
              <a:ext cx="1267945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i="1">
                        <a:latin typeface="Cambria Math"/>
                      </a:rPr>
                      <m:t>𝑎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12992100" y="604836"/>
              <a:ext cx="1267945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i="0">
                  <a:latin typeface="Cambria Math"/>
                </a:rPr>
                <a:t>𝑎</a:t>
              </a:r>
              <a:r>
                <a:rPr lang="de-DE" sz="1200" b="0" i="0">
                  <a:latin typeface="Cambria Math"/>
                </a:rPr>
                <a:t>∗(𝑁_1/𝑉_1 −𝑁_2/𝑉_2 )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1047749</xdr:colOff>
      <xdr:row>2</xdr:row>
      <xdr:rowOff>369794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14030324" y="1007969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𝑎</m:t>
                        </m:r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14030324" y="1007969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𝑎∗𝑏</a:t>
              </a:r>
              <a:r>
                <a:rPr lang="en-US" sz="1200" b="0" i="0">
                  <a:latin typeface="Cambria Math"/>
                </a:rPr>
                <a:t>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𝑉_2 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1604683</xdr:colOff>
      <xdr:row>18</xdr:row>
      <xdr:rowOff>444875</xdr:rowOff>
    </xdr:from>
    <xdr:ext cx="1286436" cy="425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/>
            <xdr:cNvSpPr txBox="1"/>
          </xdr:nvSpPr>
          <xdr:spPr>
            <a:xfrm>
              <a:off x="22473958" y="816012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7" name="Textfeld 6"/>
            <xdr:cNvSpPr txBox="1"/>
          </xdr:nvSpPr>
          <xdr:spPr>
            <a:xfrm>
              <a:off x="22473958" y="816012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𝐶_1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𝜆_1 +𝐶_2/𝜆_2 +𝐶_3/𝜆_3 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870696</xdr:colOff>
      <xdr:row>24</xdr:row>
      <xdr:rowOff>41461</xdr:rowOff>
    </xdr:from>
    <xdr:ext cx="3096185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21739971" y="10442761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21739971" y="10442761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𝐶_1∗ 𝑒^(−𝜆_1  𝑡)+𝐶_2∗𝑒^(−𝜆_2   𝑡)+𝐶_3∗𝑒_3^(−𝜆_3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1</xdr:colOff>
      <xdr:row>30</xdr:row>
      <xdr:rowOff>48182</xdr:rowOff>
    </xdr:from>
    <xdr:ext cx="452717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/>
            <xdr:cNvSpPr txBox="1"/>
          </xdr:nvSpPr>
          <xdr:spPr>
            <a:xfrm>
              <a:off x="20869276" y="13135532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20869276" y="13135532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𝐶_1/𝜆_1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𝐶_2/𝜆_2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𝐶_3/𝜆_3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13</xdr:col>
      <xdr:colOff>7284</xdr:colOff>
      <xdr:row>29</xdr:row>
      <xdr:rowOff>411255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19819284" y="13050930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19819284" y="13050930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𝑁_1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12</xdr:col>
      <xdr:colOff>877422</xdr:colOff>
      <xdr:row>30</xdr:row>
      <xdr:rowOff>417978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/>
            <xdr:cNvSpPr txBox="1"/>
          </xdr:nvSpPr>
          <xdr:spPr>
            <a:xfrm>
              <a:off x="19803597" y="1350532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1" name="Textfeld 10"/>
            <xdr:cNvSpPr txBox="1"/>
          </xdr:nvSpPr>
          <xdr:spPr>
            <a:xfrm>
              <a:off x="19803597" y="1350532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𝑁_2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12</xdr:col>
      <xdr:colOff>879101</xdr:colOff>
      <xdr:row>31</xdr:row>
      <xdr:rowOff>407333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19805276" y="1394235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19805276" y="1394235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𝑁_3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1445561</xdr:colOff>
      <xdr:row>3</xdr:row>
      <xdr:rowOff>435068</xdr:rowOff>
    </xdr:from>
    <xdr:ext cx="2209800" cy="5073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feld 12"/>
            <xdr:cNvSpPr txBox="1"/>
          </xdr:nvSpPr>
          <xdr:spPr>
            <a:xfrm>
              <a:off x="6065186" y="1454243"/>
              <a:ext cx="22098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−</m:t>
                    </m:r>
                    <m:r>
                      <a:rPr lang="de-DE" sz="1200" b="0" i="1">
                        <a:latin typeface="Cambria Math"/>
                      </a:rPr>
                      <m:t>𝑎</m:t>
                    </m:r>
                    <m:r>
                      <a:rPr lang="de-DE" sz="1200" b="0" i="1">
                        <a:latin typeface="Cambria Math"/>
                      </a:rPr>
                      <m:t>∗</m:t>
                    </m:r>
                    <m:r>
                      <a:rPr lang="de-DE" sz="1200" b="0" i="1">
                        <a:latin typeface="Cambria Math"/>
                      </a:rPr>
                      <m:t>𝑏</m:t>
                    </m:r>
                    <m:r>
                      <a:rPr lang="de-DE" sz="1200" b="0" i="1">
                        <a:latin typeface="Cambria Math"/>
                      </a:rPr>
                      <m:t>∗</m:t>
                    </m:r>
                    <m:r>
                      <a:rPr lang="de-DE" sz="1200" b="0" i="1">
                        <a:latin typeface="Cambria Math"/>
                      </a:rPr>
                      <m:t>𝑐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feld 12"/>
            <xdr:cNvSpPr txBox="1"/>
          </xdr:nvSpPr>
          <xdr:spPr>
            <a:xfrm>
              <a:off x="6065186" y="1454243"/>
              <a:ext cx="22098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−𝑎∗𝑏∗𝑐((𝑉_1+𝑉_2+𝑉_3+𝑉_4)/(𝑉_1∗𝑉_2∗𝑉_3∗𝑉_4 ))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2103345</xdr:colOff>
      <xdr:row>4</xdr:row>
      <xdr:rowOff>422460</xdr:rowOff>
    </xdr:from>
    <xdr:ext cx="914400" cy="4628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/>
            <xdr:cNvSpPr txBox="1"/>
          </xdr:nvSpPr>
          <xdr:spPr>
            <a:xfrm>
              <a:off x="6722970" y="1889310"/>
              <a:ext cx="914400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𝛽</m:t>
                    </m:r>
                    <m:r>
                      <a:rPr lang="de-DE" sz="1200" b="0" i="1">
                        <a:latin typeface="Cambria Math"/>
                      </a:rPr>
                      <m:t>  − 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𝛼</m:t>
                            </m:r>
                          </m:e>
                          <m:sup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4" name="Textfeld 13"/>
            <xdr:cNvSpPr txBox="1"/>
          </xdr:nvSpPr>
          <xdr:spPr>
            <a:xfrm>
              <a:off x="6722970" y="1889310"/>
              <a:ext cx="914400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𝛽  −  𝛼^2/3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1813913</xdr:colOff>
      <xdr:row>5</xdr:row>
      <xdr:rowOff>438789</xdr:rowOff>
    </xdr:from>
    <xdr:ext cx="1587874" cy="4628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feld 14"/>
            <xdr:cNvSpPr txBox="1"/>
          </xdr:nvSpPr>
          <xdr:spPr>
            <a:xfrm>
              <a:off x="6433538" y="2353314"/>
              <a:ext cx="1587874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 −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  <m:sSup>
                          <m:sSup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𝛼</m:t>
                            </m:r>
                          </m:e>
                          <m:sup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p>
                        </m:sSup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27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𝛼</m:t>
                        </m:r>
                        <m: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r>
                      <a:rPr lang="de-DE" sz="1200" b="0" i="1">
                        <a:latin typeface="Cambria Math"/>
                      </a:rPr>
                      <m:t>𝛾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5" name="Textfeld 14"/>
            <xdr:cNvSpPr txBox="1"/>
          </xdr:nvSpPr>
          <xdr:spPr>
            <a:xfrm>
              <a:off x="6433538" y="2353314"/>
              <a:ext cx="1587874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 −(2𝛼^3)/27+(𝛼 𝛽)/3−𝛾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3246342</xdr:colOff>
      <xdr:row>11</xdr:row>
      <xdr:rowOff>377639</xdr:rowOff>
    </xdr:from>
    <xdr:ext cx="1650627" cy="6372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feld 15"/>
            <xdr:cNvSpPr txBox="1"/>
          </xdr:nvSpPr>
          <xdr:spPr>
            <a:xfrm>
              <a:off x="7865967" y="4959164"/>
              <a:ext cx="1650627" cy="6372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1">
                        <a:latin typeface="Cambria Math"/>
                      </a:rPr>
                      <m:t>ar</m:t>
                    </m:r>
                    <m:r>
                      <a:rPr lang="de-DE" sz="1100" b="0" i="1">
                        <a:latin typeface="Cambria Math"/>
                      </a:rPr>
                      <m:t>𝑐</m:t>
                    </m:r>
                    <m:r>
                      <m:rPr>
                        <m:sty m:val="p"/>
                      </m:rPr>
                      <a:rPr lang="de-DE" sz="1100" b="0" i="1">
                        <a:latin typeface="Cambria Math"/>
                      </a:rPr>
                      <m:t>cos</m:t>
                    </m:r>
                    <m:r>
                      <a:rPr lang="de-DE" sz="1100" b="0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latin typeface="Cambria Math"/>
                              </a:rPr>
                              <m:t>𝑞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/2</m:t>
                            </m:r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lang="de-DE" sz="1100" b="0" i="1">
                                    <a:latin typeface="Cambria Math"/>
                                  </a:rPr>
                                  <m:t>−</m:t>
                                </m:r>
                                <m:sSup>
                                  <m:sSupPr>
                                    <m:ctrlP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de-DE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de-DE" sz="1100" b="0" i="1">
                                                <a:latin typeface="Cambria Math" panose="02040503050406030204" pitchFamily="18" charset="0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lang="de-DE" sz="1100" b="0" i="1">
                                                <a:latin typeface="Cambria Math"/>
                                              </a:rPr>
                                              <m:t>𝑝</m:t>
                                            </m:r>
                                          </m:num>
                                          <m:den>
                                            <m:r>
                                              <a:rPr lang="de-DE" sz="1100" b="0" i="1">
                                                <a:latin typeface="Cambria Math"/>
                                              </a:rPr>
                                              <m:t>3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lang="de-DE" sz="1100" b="0" i="1">
                                        <a:latin typeface="Cambria Math"/>
                                      </a:rPr>
                                      <m:t>3</m:t>
                                    </m:r>
                                  </m:sup>
                                </m:sSup>
                              </m:e>
                            </m:rad>
                          </m:den>
                        </m:f>
                      </m:e>
                    </m:d>
                    <m:r>
                      <a:rPr lang="de-DE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" name="Textfeld 15"/>
            <xdr:cNvSpPr txBox="1"/>
          </xdr:nvSpPr>
          <xdr:spPr>
            <a:xfrm>
              <a:off x="7865967" y="4959164"/>
              <a:ext cx="1650627" cy="6372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latin typeface="Cambria Math"/>
                </a:rPr>
                <a:t>ar𝑐cos (−(𝑞/2)/√(−(𝑝/3)^3 ))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1733550</xdr:colOff>
      <xdr:row>8</xdr:row>
      <xdr:rowOff>418458</xdr:rowOff>
    </xdr:from>
    <xdr:ext cx="1258420" cy="503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feld 16"/>
            <xdr:cNvSpPr txBox="1"/>
          </xdr:nvSpPr>
          <xdr:spPr>
            <a:xfrm>
              <a:off x="6353175" y="3666483"/>
              <a:ext cx="1258420" cy="503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1400" b="0" i="1">
                                    <a:latin typeface="Cambria Math"/>
                                  </a:rPr>
                                  <m:t>𝑞</m:t>
                                </m:r>
                              </m:num>
                              <m:den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1400" b="0" i="1">
                                    <a:latin typeface="Cambria Math"/>
                                  </a:rPr>
                                  <m:t>𝑝</m:t>
                                </m:r>
                              </m:num>
                              <m:den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7" name="Textfeld 16"/>
            <xdr:cNvSpPr txBox="1"/>
          </xdr:nvSpPr>
          <xdr:spPr>
            <a:xfrm>
              <a:off x="6353175" y="3666483"/>
              <a:ext cx="1258420" cy="503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i="0">
                  <a:latin typeface="Cambria Math"/>
                </a:rPr>
                <a:t>(</a:t>
              </a:r>
              <a:r>
                <a:rPr lang="de-DE" sz="1400" b="0" i="0">
                  <a:latin typeface="Cambria Math"/>
                </a:rPr>
                <a:t>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2)^2+(𝑝/3)^3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896470</xdr:colOff>
      <xdr:row>23</xdr:row>
      <xdr:rowOff>419661</xdr:rowOff>
    </xdr:from>
    <xdr:ext cx="1333501" cy="4681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feld 17"/>
            <xdr:cNvSpPr txBox="1"/>
          </xdr:nvSpPr>
          <xdr:spPr>
            <a:xfrm>
              <a:off x="5516095" y="10373286"/>
              <a:ext cx="1333501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de-DE" sz="1200" b="0" i="1">
                            <a:latin typeface="Cambria Math"/>
                          </a:rPr>
                          <m:t>3</m:t>
                        </m:r>
                      </m:deg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𝑞</m:t>
                            </m:r>
                          </m:num>
                          <m:den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den>
                        </m:f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rad>
                          <m:radPr>
                            <m:degHide m:val="on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𝐷</m:t>
                            </m:r>
                          </m:e>
                        </m:rad>
                      </m:e>
                    </m:rad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8" name="Textfeld 17"/>
            <xdr:cNvSpPr txBox="1"/>
          </xdr:nvSpPr>
          <xdr:spPr>
            <a:xfrm>
              <a:off x="5516095" y="10373286"/>
              <a:ext cx="1333501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∛(−𝑞/2−√𝐷) 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880782</xdr:colOff>
      <xdr:row>13</xdr:row>
      <xdr:rowOff>392765</xdr:rowOff>
    </xdr:from>
    <xdr:ext cx="2212041" cy="5307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feld 18"/>
            <xdr:cNvSpPr txBox="1"/>
          </xdr:nvSpPr>
          <xdr:spPr>
            <a:xfrm>
              <a:off x="5500407" y="5869640"/>
              <a:ext cx="2212041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+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𝜋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19" name="Textfeld 18"/>
            <xdr:cNvSpPr txBox="1"/>
          </xdr:nvSpPr>
          <xdr:spPr>
            <a:xfrm>
              <a:off x="5500407" y="5869640"/>
              <a:ext cx="2212041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2√((−𝑝)/3)∗cos⁡((𝜙+𝜋)/3)−𝛼/3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5</xdr:col>
      <xdr:colOff>2019300</xdr:colOff>
      <xdr:row>14</xdr:row>
      <xdr:rowOff>388282</xdr:rowOff>
    </xdr:from>
    <xdr:ext cx="2003612" cy="5307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feld 19"/>
            <xdr:cNvSpPr txBox="1"/>
          </xdr:nvSpPr>
          <xdr:spPr>
            <a:xfrm>
              <a:off x="6638925" y="6312832"/>
              <a:ext cx="2003612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+4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𝜋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20" name="Textfeld 19"/>
            <xdr:cNvSpPr txBox="1"/>
          </xdr:nvSpPr>
          <xdr:spPr>
            <a:xfrm>
              <a:off x="6638925" y="6312832"/>
              <a:ext cx="2003612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2√((−𝑝)/3)∗cos⁡((𝜙+4𝜋)/3)−𝛼/3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5</xdr:col>
      <xdr:colOff>35858</xdr:colOff>
      <xdr:row>17</xdr:row>
      <xdr:rowOff>400048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feld 20"/>
            <xdr:cNvSpPr txBox="1"/>
          </xdr:nvSpPr>
          <xdr:spPr>
            <a:xfrm>
              <a:off x="4655483" y="7667623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1" name="Textfeld 20"/>
            <xdr:cNvSpPr txBox="1"/>
          </xdr:nvSpPr>
          <xdr:spPr>
            <a:xfrm>
              <a:off x="4655483" y="7667623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838199</xdr:colOff>
      <xdr:row>18</xdr:row>
      <xdr:rowOff>406772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feld 21"/>
            <xdr:cNvSpPr txBox="1"/>
          </xdr:nvSpPr>
          <xdr:spPr>
            <a:xfrm>
              <a:off x="5457824" y="8122022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2" name="Textfeld 21"/>
            <xdr:cNvSpPr txBox="1"/>
          </xdr:nvSpPr>
          <xdr:spPr>
            <a:xfrm>
              <a:off x="5457824" y="8122022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1775011</xdr:colOff>
      <xdr:row>19</xdr:row>
      <xdr:rowOff>402289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feld 22"/>
            <xdr:cNvSpPr txBox="1"/>
          </xdr:nvSpPr>
          <xdr:spPr>
            <a:xfrm>
              <a:off x="6394636" y="8565214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3" name="Textfeld 22"/>
            <xdr:cNvSpPr txBox="1"/>
          </xdr:nvSpPr>
          <xdr:spPr>
            <a:xfrm>
              <a:off x="6394636" y="8565214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17930</xdr:colOff>
      <xdr:row>23</xdr:row>
      <xdr:rowOff>34179</xdr:rowOff>
    </xdr:from>
    <xdr:ext cx="1416424" cy="4681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feld 23"/>
            <xdr:cNvSpPr txBox="1"/>
          </xdr:nvSpPr>
          <xdr:spPr>
            <a:xfrm>
              <a:off x="4637555" y="9987804"/>
              <a:ext cx="1416424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de-DE" sz="1200" b="0" i="1">
                            <a:latin typeface="Cambria Math"/>
                          </a:rPr>
                          <m:t>3</m:t>
                        </m:r>
                      </m:deg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𝑞</m:t>
                            </m:r>
                          </m:num>
                          <m:den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den>
                        </m:f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𝐷</m:t>
                            </m:r>
                          </m:e>
                        </m:rad>
                      </m:e>
                    </m:rad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24" name="Textfeld 23"/>
            <xdr:cNvSpPr txBox="1"/>
          </xdr:nvSpPr>
          <xdr:spPr>
            <a:xfrm>
              <a:off x="4637555" y="9987804"/>
              <a:ext cx="1416424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∛(−𝑞/2+√𝐷) 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1862416</xdr:colOff>
      <xdr:row>25</xdr:row>
      <xdr:rowOff>63873</xdr:rowOff>
    </xdr:from>
    <xdr:ext cx="914400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feld 24"/>
            <xdr:cNvSpPr txBox="1"/>
          </xdr:nvSpPr>
          <xdr:spPr>
            <a:xfrm>
              <a:off x="6482041" y="10912848"/>
              <a:ext cx="9144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𝑢</m:t>
                    </m:r>
                    <m:r>
                      <a:rPr lang="de-DE" sz="1400" b="0" i="1">
                        <a:latin typeface="Cambria Math"/>
                      </a:rPr>
                      <m:t>+</m:t>
                    </m:r>
                    <m:r>
                      <a:rPr lang="de-DE" sz="1400" b="0" i="1">
                        <a:latin typeface="Cambria Math"/>
                      </a:rPr>
                      <m:t>𝑣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5" name="Textfeld 24"/>
            <xdr:cNvSpPr txBox="1"/>
          </xdr:nvSpPr>
          <xdr:spPr>
            <a:xfrm>
              <a:off x="6482041" y="10912848"/>
              <a:ext cx="9144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𝑢+𝑣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338416</xdr:colOff>
      <xdr:row>25</xdr:row>
      <xdr:rowOff>400049</xdr:rowOff>
    </xdr:from>
    <xdr:ext cx="3112995" cy="5014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feld 25"/>
            <xdr:cNvSpPr txBox="1"/>
          </xdr:nvSpPr>
          <xdr:spPr>
            <a:xfrm>
              <a:off x="4958041" y="11249024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𝑖</m:t>
                    </m:r>
                    <m:rad>
                      <m:radPr>
                        <m:degHide m:val="on"/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e>
                    </m:rad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6" name="Textfeld 25"/>
            <xdr:cNvSpPr txBox="1"/>
          </xdr:nvSpPr>
          <xdr:spPr>
            <a:xfrm>
              <a:off x="4958041" y="11249024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−(𝑢+𝑣)/2−𝛽/3+(𝑢+𝑣)/2 𝑖√3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324970</xdr:colOff>
      <xdr:row>26</xdr:row>
      <xdr:rowOff>437030</xdr:rowOff>
    </xdr:from>
    <xdr:ext cx="3112995" cy="5014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feld 26"/>
            <xdr:cNvSpPr txBox="1"/>
          </xdr:nvSpPr>
          <xdr:spPr>
            <a:xfrm>
              <a:off x="4944595" y="11733680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𝑖</m:t>
                    </m:r>
                    <m:rad>
                      <m:radPr>
                        <m:degHide m:val="on"/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e>
                    </m:rad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7" name="Textfeld 26"/>
            <xdr:cNvSpPr txBox="1"/>
          </xdr:nvSpPr>
          <xdr:spPr>
            <a:xfrm>
              <a:off x="4944595" y="11733680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−(𝑢+𝑣)/2−𝛽/3−(𝑢+𝑣)/2 𝑖√3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12</xdr:col>
      <xdr:colOff>850526</xdr:colOff>
      <xdr:row>32</xdr:row>
      <xdr:rowOff>426383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feld 27"/>
            <xdr:cNvSpPr txBox="1"/>
          </xdr:nvSpPr>
          <xdr:spPr>
            <a:xfrm>
              <a:off x="19776701" y="14409083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8" name="Textfeld 27"/>
            <xdr:cNvSpPr txBox="1"/>
          </xdr:nvSpPr>
          <xdr:spPr>
            <a:xfrm>
              <a:off x="19776701" y="14409083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𝑁_4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9</xdr:col>
      <xdr:colOff>661146</xdr:colOff>
      <xdr:row>17</xdr:row>
      <xdr:rowOff>444872</xdr:rowOff>
    </xdr:from>
    <xdr:ext cx="1927414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feld 28"/>
            <xdr:cNvSpPr txBox="1"/>
          </xdr:nvSpPr>
          <xdr:spPr>
            <a:xfrm>
              <a:off x="12881721" y="7712447"/>
              <a:ext cx="1927414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" name="Textfeld 28"/>
            <xdr:cNvSpPr txBox="1"/>
          </xdr:nvSpPr>
          <xdr:spPr>
            <a:xfrm>
              <a:off x="12881721" y="7712447"/>
              <a:ext cx="1927414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(𝜆_1−𝜆_2)(𝜆_1−𝜆_3)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1272986</xdr:colOff>
      <xdr:row>18</xdr:row>
      <xdr:rowOff>429185</xdr:rowOff>
    </xdr:from>
    <xdr:ext cx="2028267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feld 29"/>
            <xdr:cNvSpPr txBox="1"/>
          </xdr:nvSpPr>
          <xdr:spPr>
            <a:xfrm>
              <a:off x="14255561" y="8144435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" name="Textfeld 29"/>
            <xdr:cNvSpPr txBox="1"/>
          </xdr:nvSpPr>
          <xdr:spPr>
            <a:xfrm>
              <a:off x="14255561" y="8144435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(𝜆_2−𝜆_3)(𝜆_1−𝜆_2)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2472015</xdr:colOff>
      <xdr:row>20</xdr:row>
      <xdr:rowOff>2241</xdr:rowOff>
    </xdr:from>
    <xdr:ext cx="2028267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feld 30"/>
            <xdr:cNvSpPr txBox="1"/>
          </xdr:nvSpPr>
          <xdr:spPr>
            <a:xfrm>
              <a:off x="15454590" y="8612841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" name="Textfeld 30"/>
            <xdr:cNvSpPr txBox="1"/>
          </xdr:nvSpPr>
          <xdr:spPr>
            <a:xfrm>
              <a:off x="15454590" y="8612841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(𝜆_2−𝜆_3)(𝜆_1−𝜆_3)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1234888</xdr:colOff>
      <xdr:row>1</xdr:row>
      <xdr:rowOff>416858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feld 31"/>
            <xdr:cNvSpPr txBox="1"/>
          </xdr:nvSpPr>
          <xdr:spPr>
            <a:xfrm>
              <a:off x="22104163" y="607358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" name="Textfeld 31"/>
            <xdr:cNvSpPr txBox="1"/>
          </xdr:nvSpPr>
          <xdr:spPr>
            <a:xfrm>
              <a:off x="22104163" y="607358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〖−𝜆〗_1∗𝑍_1∗𝑋_1 (𝑋_3−(𝜆_2+𝜆_3 ))+〖𝜆_1∗𝑍〗_1∗𝑋_2+𝑍_1∗𝜆_1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739590</xdr:colOff>
      <xdr:row>30</xdr:row>
      <xdr:rowOff>14564</xdr:rowOff>
    </xdr:from>
    <xdr:ext cx="1647264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feld 32"/>
            <xdr:cNvSpPr txBox="1"/>
          </xdr:nvSpPr>
          <xdr:spPr>
            <a:xfrm>
              <a:off x="4597215" y="131019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3" name="Textfeld 32"/>
            <xdr:cNvSpPr txBox="1"/>
          </xdr:nvSpPr>
          <xdr:spPr>
            <a:xfrm>
              <a:off x="4597215" y="131019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𝐶_1/𝜆_1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1306608</xdr:colOff>
      <xdr:row>31</xdr:row>
      <xdr:rowOff>10081</xdr:rowOff>
    </xdr:from>
    <xdr:ext cx="1718980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feld 33"/>
            <xdr:cNvSpPr txBox="1"/>
          </xdr:nvSpPr>
          <xdr:spPr>
            <a:xfrm>
              <a:off x="5926233" y="135451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4" name="Textfeld 33"/>
            <xdr:cNvSpPr txBox="1"/>
          </xdr:nvSpPr>
          <xdr:spPr>
            <a:xfrm>
              <a:off x="5926233" y="135451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𝐶_2/𝜆_2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2711823</xdr:colOff>
      <xdr:row>32</xdr:row>
      <xdr:rowOff>11206</xdr:rowOff>
    </xdr:from>
    <xdr:ext cx="180414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feld 34"/>
            <xdr:cNvSpPr txBox="1"/>
          </xdr:nvSpPr>
          <xdr:spPr>
            <a:xfrm>
              <a:off x="7331448" y="139939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5" name="Textfeld 34"/>
            <xdr:cNvSpPr txBox="1"/>
          </xdr:nvSpPr>
          <xdr:spPr>
            <a:xfrm>
              <a:off x="7331448" y="139939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𝐶_3/𝜆_3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838199</xdr:colOff>
      <xdr:row>3</xdr:row>
      <xdr:rowOff>31375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feld 35"/>
            <xdr:cNvSpPr txBox="1"/>
          </xdr:nvSpPr>
          <xdr:spPr>
            <a:xfrm>
              <a:off x="21707474" y="105055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" name="Textfeld 35"/>
            <xdr:cNvSpPr txBox="1"/>
          </xdr:nvSpPr>
          <xdr:spPr>
            <a:xfrm>
              <a:off x="21707474" y="105055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𝜆_2∗𝑍_2∗𝑋_1 (𝑋_3−(𝜆_1+𝜆_3 ))−〖𝜆_2∗𝑍〗_2∗𝑋_2−𝑍_2∗𝜆_1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1024217</xdr:colOff>
      <xdr:row>4</xdr:row>
      <xdr:rowOff>26892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feld 36"/>
            <xdr:cNvSpPr txBox="1"/>
          </xdr:nvSpPr>
          <xdr:spPr>
            <a:xfrm>
              <a:off x="20836217" y="149374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" name="Textfeld 36"/>
            <xdr:cNvSpPr txBox="1"/>
          </xdr:nvSpPr>
          <xdr:spPr>
            <a:xfrm>
              <a:off x="20836217" y="149374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〖−𝜆〗_3∗𝑍_3∗𝑋_1 (𝑋_3−(𝜆_1+𝜆_2 ))+〖𝜆_3∗𝑍〗_3∗𝑋_2+𝑍_3∗𝜆_1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2990851</xdr:colOff>
      <xdr:row>3</xdr:row>
      <xdr:rowOff>421341</xdr:rowOff>
    </xdr:from>
    <xdr:ext cx="914400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feld 37"/>
            <xdr:cNvSpPr txBox="1"/>
          </xdr:nvSpPr>
          <xdr:spPr>
            <a:xfrm>
              <a:off x="15973426" y="1440516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" name="Textfeld 37"/>
            <xdr:cNvSpPr txBox="1"/>
          </xdr:nvSpPr>
          <xdr:spPr>
            <a:xfrm>
              <a:off x="15973426" y="1440516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𝑎/𝑉_1 +𝑎/𝑉_2 )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145676</xdr:colOff>
      <xdr:row>5</xdr:row>
      <xdr:rowOff>425542</xdr:rowOff>
    </xdr:from>
    <xdr:ext cx="1232647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feld 38"/>
            <xdr:cNvSpPr txBox="1"/>
          </xdr:nvSpPr>
          <xdr:spPr>
            <a:xfrm>
              <a:off x="13128251" y="234006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𝑐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39" name="Textfeld 38"/>
            <xdr:cNvSpPr txBox="1"/>
          </xdr:nvSpPr>
          <xdr:spPr>
            <a:xfrm>
              <a:off x="13128251" y="234006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𝑐∗(𝑁_3/𝑉_3 −𝑁_4/𝑉_4 )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951380</xdr:colOff>
      <xdr:row>6</xdr:row>
      <xdr:rowOff>443191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feld 39"/>
            <xdr:cNvSpPr txBox="1"/>
          </xdr:nvSpPr>
          <xdr:spPr>
            <a:xfrm>
              <a:off x="13933955" y="2805391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40" name="Textfeld 39"/>
            <xdr:cNvSpPr txBox="1"/>
          </xdr:nvSpPr>
          <xdr:spPr>
            <a:xfrm>
              <a:off x="13933955" y="2805391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𝑐∗𝑏</a:t>
              </a:r>
              <a:r>
                <a:rPr lang="en-US" sz="1200" b="0" i="0">
                  <a:latin typeface="Cambria Math"/>
                </a:rPr>
                <a:t>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𝑉_3 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3158938</xdr:colOff>
      <xdr:row>7</xdr:row>
      <xdr:rowOff>410135</xdr:rowOff>
    </xdr:from>
    <xdr:ext cx="914400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feld 40"/>
            <xdr:cNvSpPr txBox="1"/>
          </xdr:nvSpPr>
          <xdr:spPr>
            <a:xfrm>
              <a:off x="16141513" y="3220010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" name="Textfeld 40"/>
            <xdr:cNvSpPr txBox="1"/>
          </xdr:nvSpPr>
          <xdr:spPr>
            <a:xfrm>
              <a:off x="16141513" y="3220010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𝑐/𝑉_3 +𝑐/𝑉_4 )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1021976</xdr:colOff>
      <xdr:row>14</xdr:row>
      <xdr:rowOff>58269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feld 41"/>
            <xdr:cNvSpPr txBox="1"/>
          </xdr:nvSpPr>
          <xdr:spPr>
            <a:xfrm>
              <a:off x="21891251" y="5982819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" name="Textfeld 41"/>
            <xdr:cNvSpPr txBox="1"/>
          </xdr:nvSpPr>
          <xdr:spPr>
            <a:xfrm>
              <a:off x="21891251" y="5982819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〖+𝜆〗_1∗𝑍_1∗𝑌_1 (𝑌_3−(𝜆_2+𝜆_3 ))+〖𝜆_1∗𝑍〗_1∗𝑌_2+𝑍_1∗𝜆_1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502023</xdr:colOff>
      <xdr:row>15</xdr:row>
      <xdr:rowOff>31375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feld 42"/>
            <xdr:cNvSpPr txBox="1"/>
          </xdr:nvSpPr>
          <xdr:spPr>
            <a:xfrm>
              <a:off x="21371298" y="640360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" name="Textfeld 42"/>
            <xdr:cNvSpPr txBox="1"/>
          </xdr:nvSpPr>
          <xdr:spPr>
            <a:xfrm>
              <a:off x="21371298" y="640360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〖−𝜆〗_2∗𝑍_2∗𝑌_1 (𝑌_3−(𝜆_1+𝜆_3 ))−〖𝜆_2∗𝑍〗_2∗𝑌_2−𝑍_2∗𝜆_1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1024217</xdr:colOff>
      <xdr:row>16</xdr:row>
      <xdr:rowOff>26892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feld 43"/>
            <xdr:cNvSpPr txBox="1"/>
          </xdr:nvSpPr>
          <xdr:spPr>
            <a:xfrm>
              <a:off x="20836217" y="684679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" name="Textfeld 43"/>
            <xdr:cNvSpPr txBox="1"/>
          </xdr:nvSpPr>
          <xdr:spPr>
            <a:xfrm>
              <a:off x="20836217" y="684679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〖+𝜆〗_3∗𝑍_3∗𝑌_1 (𝑌_3−(𝜆_1+𝜆_2 ))+〖𝜆_3∗𝑍〗_3∗𝑌_2+𝑍_3∗𝜆_1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876300</xdr:colOff>
      <xdr:row>27</xdr:row>
      <xdr:rowOff>19050</xdr:rowOff>
    </xdr:from>
    <xdr:ext cx="3096185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feld 44"/>
            <xdr:cNvSpPr txBox="1"/>
          </xdr:nvSpPr>
          <xdr:spPr>
            <a:xfrm>
              <a:off x="21745575" y="11763375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5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6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5" name="Textfeld 44"/>
            <xdr:cNvSpPr txBox="1"/>
          </xdr:nvSpPr>
          <xdr:spPr>
            <a:xfrm>
              <a:off x="21745575" y="11763375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𝐶_4∗ 𝑒^(−𝜆_1  𝑡)+𝐶_5∗𝑒^(−𝜆_2   𝑡)+𝐶_6∗𝑒_3^(−𝜆_3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4319308</xdr:colOff>
      <xdr:row>20</xdr:row>
      <xdr:rowOff>444875</xdr:rowOff>
    </xdr:from>
    <xdr:ext cx="1286436" cy="425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feld 45"/>
            <xdr:cNvSpPr txBox="1"/>
          </xdr:nvSpPr>
          <xdr:spPr>
            <a:xfrm>
              <a:off x="25188583" y="905547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4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5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6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46" name="Textfeld 45"/>
            <xdr:cNvSpPr txBox="1"/>
          </xdr:nvSpPr>
          <xdr:spPr>
            <a:xfrm>
              <a:off x="25188583" y="905547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𝐶_4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𝜆_1 +𝐶_5/𝜆_2 +𝐶_6/𝜆_3 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0</xdr:colOff>
      <xdr:row>33</xdr:row>
      <xdr:rowOff>0</xdr:rowOff>
    </xdr:from>
    <xdr:ext cx="452717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feld 46"/>
            <xdr:cNvSpPr txBox="1"/>
          </xdr:nvSpPr>
          <xdr:spPr>
            <a:xfrm>
              <a:off x="20869275" y="14430375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7" name="Textfeld 46"/>
            <xdr:cNvSpPr txBox="1"/>
          </xdr:nvSpPr>
          <xdr:spPr>
            <a:xfrm>
              <a:off x="20869275" y="14430375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𝐶_4/𝜆_1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𝐶_5/𝜆_2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𝐶_6/𝜆_3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33620</xdr:colOff>
      <xdr:row>37</xdr:row>
      <xdr:rowOff>440388</xdr:rowOff>
    </xdr:from>
    <xdr:ext cx="1748116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feld 47"/>
            <xdr:cNvSpPr txBox="1"/>
          </xdr:nvSpPr>
          <xdr:spPr>
            <a:xfrm>
              <a:off x="4653245" y="166614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8" name="Textfeld 47"/>
            <xdr:cNvSpPr txBox="1"/>
          </xdr:nvSpPr>
          <xdr:spPr>
            <a:xfrm>
              <a:off x="4653245" y="166614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〖𝐶𝐶〗_4/𝜆_1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1351431</xdr:colOff>
      <xdr:row>39</xdr:row>
      <xdr:rowOff>10081</xdr:rowOff>
    </xdr:from>
    <xdr:ext cx="1763805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feld 48"/>
            <xdr:cNvSpPr txBox="1"/>
          </xdr:nvSpPr>
          <xdr:spPr>
            <a:xfrm>
              <a:off x="5971056" y="171265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9" name="Textfeld 48"/>
            <xdr:cNvSpPr txBox="1"/>
          </xdr:nvSpPr>
          <xdr:spPr>
            <a:xfrm>
              <a:off x="5971056" y="171265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〖𝐶𝐶〗_5/𝜆_2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2756647</xdr:colOff>
      <xdr:row>40</xdr:row>
      <xdr:rowOff>0</xdr:rowOff>
    </xdr:from>
    <xdr:ext cx="1770529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Textfeld 49"/>
            <xdr:cNvSpPr txBox="1"/>
          </xdr:nvSpPr>
          <xdr:spPr>
            <a:xfrm>
              <a:off x="7376272" y="175641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0" name="Textfeld 49"/>
            <xdr:cNvSpPr txBox="1"/>
          </xdr:nvSpPr>
          <xdr:spPr>
            <a:xfrm>
              <a:off x="7376272" y="175641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〖𝐶𝐶〗_6/𝜆_3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33620</xdr:colOff>
      <xdr:row>41</xdr:row>
      <xdr:rowOff>440388</xdr:rowOff>
    </xdr:from>
    <xdr:ext cx="1748116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feld 50"/>
            <xdr:cNvSpPr txBox="1"/>
          </xdr:nvSpPr>
          <xdr:spPr>
            <a:xfrm>
              <a:off x="4653245" y="184521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1" name="Textfeld 50"/>
            <xdr:cNvSpPr txBox="1"/>
          </xdr:nvSpPr>
          <xdr:spPr>
            <a:xfrm>
              <a:off x="4653245" y="184521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𝐶_4/𝜆_1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1351431</xdr:colOff>
      <xdr:row>43</xdr:row>
      <xdr:rowOff>10081</xdr:rowOff>
    </xdr:from>
    <xdr:ext cx="1763805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feld 51"/>
            <xdr:cNvSpPr txBox="1"/>
          </xdr:nvSpPr>
          <xdr:spPr>
            <a:xfrm>
              <a:off x="5971056" y="189172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2" name="Textfeld 51"/>
            <xdr:cNvSpPr txBox="1"/>
          </xdr:nvSpPr>
          <xdr:spPr>
            <a:xfrm>
              <a:off x="5971056" y="189172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𝐶_5/𝜆_2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2756647</xdr:colOff>
      <xdr:row>44</xdr:row>
      <xdr:rowOff>0</xdr:rowOff>
    </xdr:from>
    <xdr:ext cx="1770529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feld 52"/>
            <xdr:cNvSpPr txBox="1"/>
          </xdr:nvSpPr>
          <xdr:spPr>
            <a:xfrm>
              <a:off x="7376272" y="193548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3" name="Textfeld 52"/>
            <xdr:cNvSpPr txBox="1"/>
          </xdr:nvSpPr>
          <xdr:spPr>
            <a:xfrm>
              <a:off x="7376272" y="193548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𝐶_6/𝜆_3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672353</xdr:colOff>
      <xdr:row>26</xdr:row>
      <xdr:rowOff>56029</xdr:rowOff>
    </xdr:from>
    <xdr:ext cx="3518647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Textfeld 53"/>
            <xdr:cNvSpPr txBox="1"/>
          </xdr:nvSpPr>
          <xdr:spPr>
            <a:xfrm>
              <a:off x="21541628" y="11352679"/>
              <a:ext cx="3518647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𝐶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5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6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4" name="Textfeld 53"/>
            <xdr:cNvSpPr txBox="1"/>
          </xdr:nvSpPr>
          <xdr:spPr>
            <a:xfrm>
              <a:off x="21541628" y="11352679"/>
              <a:ext cx="3518647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𝐶𝐶_4∗ 𝑒^(−𝜆_1  𝑡)+〖𝐶𝐶〗_5∗𝑒^(−𝜆_2   𝑡)+〖𝐶𝐶〗_6∗𝑒_3^(−𝜆_3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0</xdr:colOff>
      <xdr:row>32</xdr:row>
      <xdr:rowOff>0</xdr:rowOff>
    </xdr:from>
    <xdr:ext cx="4650441" cy="4388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feld 54"/>
            <xdr:cNvSpPr txBox="1"/>
          </xdr:nvSpPr>
          <xdr:spPr>
            <a:xfrm>
              <a:off x="20869275" y="13982700"/>
              <a:ext cx="4650441" cy="4388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5" name="Textfeld 54"/>
            <xdr:cNvSpPr txBox="1"/>
          </xdr:nvSpPr>
          <xdr:spPr>
            <a:xfrm>
              <a:off x="20869275" y="13982700"/>
              <a:ext cx="4650441" cy="4388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〖𝐶𝐶〗_4/𝜆_1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〖𝐶𝐶〗_5/𝜆_2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〖𝐶𝐶〗_6/𝜆_3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10</xdr:col>
      <xdr:colOff>1165412</xdr:colOff>
      <xdr:row>20</xdr:row>
      <xdr:rowOff>425823</xdr:rowOff>
    </xdr:from>
    <xdr:ext cx="1819275" cy="486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feld 55"/>
            <xdr:cNvSpPr txBox="1"/>
          </xdr:nvSpPr>
          <xdr:spPr>
            <a:xfrm>
              <a:off x="14147987" y="9036423"/>
              <a:ext cx="1819275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6" name="Textfeld 55"/>
            <xdr:cNvSpPr txBox="1"/>
          </xdr:nvSpPr>
          <xdr:spPr>
            <a:xfrm>
              <a:off x="14147987" y="9036423"/>
              <a:ext cx="1819275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(𝑁_1+𝑁_2+𝑁_3+𝑁_4)/(𝑉_1+𝑉_2+𝑉_3+𝑉_4 )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1977838</xdr:colOff>
      <xdr:row>11</xdr:row>
      <xdr:rowOff>403411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feld 56"/>
            <xdr:cNvSpPr txBox="1"/>
          </xdr:nvSpPr>
          <xdr:spPr>
            <a:xfrm>
              <a:off x="14960413" y="4984936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i="1">
                        <a:latin typeface="Cambria Math"/>
                      </a:rPr>
                      <m:t>𝑏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7" name="Textfeld 56"/>
            <xdr:cNvSpPr txBox="1"/>
          </xdr:nvSpPr>
          <xdr:spPr>
            <a:xfrm>
              <a:off x="14960413" y="4984936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i="0">
                  <a:latin typeface="Cambria Math"/>
                </a:rPr>
                <a:t>𝑏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1041026</xdr:colOff>
      <xdr:row>10</xdr:row>
      <xdr:rowOff>398930</xdr:rowOff>
    </xdr:from>
    <xdr:ext cx="1446679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" name="Textfeld 57"/>
            <xdr:cNvSpPr txBox="1"/>
          </xdr:nvSpPr>
          <xdr:spPr>
            <a:xfrm>
              <a:off x="14023601" y="4542305"/>
              <a:ext cx="1446679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8" name="Textfeld 57"/>
            <xdr:cNvSpPr txBox="1"/>
          </xdr:nvSpPr>
          <xdr:spPr>
            <a:xfrm>
              <a:off x="14023601" y="4542305"/>
              <a:ext cx="1446679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𝑎/𝑉_2 +𝑏/𝑉_2 +𝑏/𝑉_3 )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145676</xdr:colOff>
      <xdr:row>13</xdr:row>
      <xdr:rowOff>425542</xdr:rowOff>
    </xdr:from>
    <xdr:ext cx="1232647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xtfeld 58"/>
            <xdr:cNvSpPr txBox="1"/>
          </xdr:nvSpPr>
          <xdr:spPr>
            <a:xfrm>
              <a:off x="13128251" y="590241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𝑐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9" name="Textfeld 58"/>
            <xdr:cNvSpPr txBox="1"/>
          </xdr:nvSpPr>
          <xdr:spPr>
            <a:xfrm>
              <a:off x="13128251" y="590241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𝑐∗(𝑁_3/𝑉_3 −𝑁_4/𝑉_4 )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4</xdr:col>
      <xdr:colOff>739590</xdr:colOff>
      <xdr:row>34</xdr:row>
      <xdr:rowOff>14564</xdr:rowOff>
    </xdr:from>
    <xdr:ext cx="1647264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" name="Textfeld 61"/>
            <xdr:cNvSpPr txBox="1"/>
          </xdr:nvSpPr>
          <xdr:spPr>
            <a:xfrm>
              <a:off x="4597215" y="148926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2" name="Textfeld 61"/>
            <xdr:cNvSpPr txBox="1"/>
          </xdr:nvSpPr>
          <xdr:spPr>
            <a:xfrm>
              <a:off x="4597215" y="148926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〖𝐶𝐶〗_1/𝜆_1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1306608</xdr:colOff>
      <xdr:row>35</xdr:row>
      <xdr:rowOff>10081</xdr:rowOff>
    </xdr:from>
    <xdr:ext cx="1718980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feld 62"/>
            <xdr:cNvSpPr txBox="1"/>
          </xdr:nvSpPr>
          <xdr:spPr>
            <a:xfrm>
              <a:off x="5926233" y="153358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3" name="Textfeld 62"/>
            <xdr:cNvSpPr txBox="1"/>
          </xdr:nvSpPr>
          <xdr:spPr>
            <a:xfrm>
              <a:off x="5926233" y="153358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〖𝐶𝐶〗_2/𝜆_2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2711823</xdr:colOff>
      <xdr:row>36</xdr:row>
      <xdr:rowOff>11206</xdr:rowOff>
    </xdr:from>
    <xdr:ext cx="180414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feld 63"/>
            <xdr:cNvSpPr txBox="1"/>
          </xdr:nvSpPr>
          <xdr:spPr>
            <a:xfrm>
              <a:off x="7331448" y="157846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4" name="Textfeld 63"/>
            <xdr:cNvSpPr txBox="1"/>
          </xdr:nvSpPr>
          <xdr:spPr>
            <a:xfrm>
              <a:off x="7331448" y="157846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〖𝐶𝐶〗_3/𝜆_3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784411</xdr:colOff>
      <xdr:row>25</xdr:row>
      <xdr:rowOff>44824</xdr:rowOff>
    </xdr:from>
    <xdr:ext cx="3597088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Textfeld 64"/>
            <xdr:cNvSpPr txBox="1"/>
          </xdr:nvSpPr>
          <xdr:spPr>
            <a:xfrm>
              <a:off x="21653686" y="10893799"/>
              <a:ext cx="3597088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5" name="Textfeld 64"/>
            <xdr:cNvSpPr txBox="1"/>
          </xdr:nvSpPr>
          <xdr:spPr>
            <a:xfrm>
              <a:off x="21653686" y="10893799"/>
              <a:ext cx="3597088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〖𝐶𝐶〗_1∗ 𝑒^(−𝜆_1  𝑡)+〖𝐶𝐶〗_2∗𝑒^(−𝜆_2   𝑡)+〖𝐶𝐶〗_3∗𝑒_3^(−𝜆_3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0</xdr:colOff>
      <xdr:row>31</xdr:row>
      <xdr:rowOff>0</xdr:rowOff>
    </xdr:from>
    <xdr:ext cx="4740088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Textfeld 65"/>
            <xdr:cNvSpPr txBox="1"/>
          </xdr:nvSpPr>
          <xdr:spPr>
            <a:xfrm>
              <a:off x="20869275" y="13535025"/>
              <a:ext cx="4740088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𝐶</m:t>
                        </m:r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6" name="Textfeld 65"/>
            <xdr:cNvSpPr txBox="1"/>
          </xdr:nvSpPr>
          <xdr:spPr>
            <a:xfrm>
              <a:off x="20869275" y="13535025"/>
              <a:ext cx="4740088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〖𝐶𝐶〗_1/𝜆_1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(𝐶𝐶_2)/𝜆_2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〖𝐶𝐶〗_3/𝜆_3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10</xdr:col>
      <xdr:colOff>0</xdr:colOff>
      <xdr:row>10</xdr:row>
      <xdr:rowOff>0</xdr:rowOff>
    </xdr:from>
    <xdr:ext cx="1355912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" name="Textfeld 66"/>
            <xdr:cNvSpPr txBox="1"/>
          </xdr:nvSpPr>
          <xdr:spPr>
            <a:xfrm>
              <a:off x="12982575" y="4143375"/>
              <a:ext cx="1355912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" name="Textfeld 66"/>
            <xdr:cNvSpPr txBox="1"/>
          </xdr:nvSpPr>
          <xdr:spPr>
            <a:xfrm>
              <a:off x="12982575" y="4143375"/>
              <a:ext cx="1355912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𝑎/𝑉_1 +𝑎/𝑉_2 +𝑏/𝑉_2 )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44821</xdr:colOff>
      <xdr:row>6</xdr:row>
      <xdr:rowOff>1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xtfeld 67"/>
            <xdr:cNvSpPr txBox="1"/>
          </xdr:nvSpPr>
          <xdr:spPr>
            <a:xfrm>
              <a:off x="20914096" y="236220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8" name="Textfeld 67"/>
            <xdr:cNvSpPr txBox="1"/>
          </xdr:nvSpPr>
          <xdr:spPr>
            <a:xfrm>
              <a:off x="20914096" y="236220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200" b="0" i="0">
                  <a:latin typeface="Cambria Math"/>
                </a:rPr>
                <a:t>+𝜆_1∗𝑍_1∗𝑋_1 (𝑊_1−(𝜆_2+𝜆_3 ))−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𝜆_1∗𝑍_1∗𝑊_3 (𝑊_2−(𝜆_2+𝜆_3 ))</a:t>
              </a:r>
              <a:r>
                <a:rPr lang="de-DE" sz="1200" b="0" i="0">
                  <a:latin typeface="Cambria Math"/>
                </a:rPr>
                <a:t>+〖𝜆_1∗𝑍〗_1∗𝑌_1∗(𝑏/𝑉_3 )+𝑍_1∗𝜆_1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7</xdr:row>
      <xdr:rowOff>0</xdr:rowOff>
    </xdr:from>
    <xdr:ext cx="7586384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" name="Textfeld 68"/>
            <xdr:cNvSpPr txBox="1"/>
          </xdr:nvSpPr>
          <xdr:spPr>
            <a:xfrm>
              <a:off x="20869275" y="2809875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9" name="Textfeld 68"/>
            <xdr:cNvSpPr txBox="1"/>
          </xdr:nvSpPr>
          <xdr:spPr>
            <a:xfrm>
              <a:off x="20869275" y="2809875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200" b="0" i="0">
                  <a:latin typeface="Cambria Math"/>
                </a:rPr>
                <a:t>〖−𝜆〗_2∗𝑍_2∗𝑋_1 (𝑊_1−(𝜆_1+𝜆_3 ))+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𝜆_2∗𝑍_2∗𝑊_3 (𝑊_2−(𝜆_1+𝜆_3 ))</a:t>
              </a:r>
              <a:r>
                <a:rPr lang="de-DE" sz="1200" b="0" i="0">
                  <a:latin typeface="Cambria Math"/>
                </a:rPr>
                <a:t>−〖𝜆_2∗𝑍〗_2∗𝑌_1∗(𝑏/𝑉_3 )−𝑍_2∗𝜆_1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8</xdr:row>
      <xdr:rowOff>44823</xdr:rowOff>
    </xdr:from>
    <xdr:ext cx="7586384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Textfeld 69"/>
            <xdr:cNvSpPr txBox="1"/>
          </xdr:nvSpPr>
          <xdr:spPr>
            <a:xfrm>
              <a:off x="20869275" y="3292848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 b="0" i="0">
                  <a:latin typeface="+mn-lt"/>
                </a:rPr>
                <a:t>+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𝑋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d>
                    <m:d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sSub>
                        <m:sSubPr>
                          <m:ctrlPr>
                            <a:rPr lang="de-DE" sz="12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latin typeface="Cambria Math"/>
                            </a:rPr>
                            <m:t>𝑊</m:t>
                          </m:r>
                        </m:e>
                        <m:sub>
                          <m:r>
                            <a:rPr lang="de-DE" sz="1200" b="0" i="1">
                              <a:latin typeface="Cambria Math"/>
                            </a:rPr>
                            <m:t>1</m:t>
                          </m:r>
                        </m:sub>
                      </m:sSub>
                      <m:r>
                        <a:rPr lang="de-DE" sz="1200" b="0" i="1">
                          <a:latin typeface="Cambria Math"/>
                        </a:rPr>
                        <m:t>−</m:t>
                      </m:r>
                      <m:d>
                        <m:dPr>
                          <m:ctrlPr>
                            <a:rPr lang="de-DE" sz="12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de-DE" sz="12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1</m:t>
                              </m:r>
                            </m:sub>
                          </m:sSub>
                          <m:r>
                            <a:rPr lang="de-DE" sz="1200" b="0" i="1">
                              <a:latin typeface="Cambria Math"/>
                            </a:rPr>
                            <m:t>+</m:t>
                          </m:r>
                          <m:sSub>
                            <m:sSubPr>
                              <m:ctrlPr>
                                <a:rPr lang="de-DE" sz="12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2</m:t>
                              </m:r>
                            </m:sub>
                          </m:sSub>
                        </m:e>
                      </m:d>
                    </m:e>
                  </m:d>
                  <m:r>
                    <a:rPr lang="de-DE" sz="1200" b="0" i="1">
                      <a:latin typeface="Cambria Math"/>
                    </a:rPr>
                    <m:t>−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r>
                    <a:rPr lang="de-DE" sz="12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r>
                    <a:rPr lang="de-DE" sz="12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𝑊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d>
                    <m:d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𝑊</m:t>
                          </m:r>
                        </m:e>
                        <m:sub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−</m:t>
                      </m:r>
                      <m:d>
                        <m:dPr>
                          <m:ctrlP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sub>
                          </m:sSub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+</m:t>
                          </m:r>
                          <m:sSub>
                            <m:sSubPr>
                              <m:ctrlP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</m:e>
                      </m:d>
                    </m:e>
                  </m:d>
                  <m:r>
                    <a:rPr lang="de-DE" sz="1200" b="0" i="1">
                      <a:latin typeface="Cambria Math"/>
                    </a:rPr>
                    <m:t>+</m:t>
                  </m:r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sSub>
                        <m:sSubPr>
                          <m:ctrlPr>
                            <a:rPr lang="de-DE" sz="12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200" b="0" i="1">
                              <a:latin typeface="Cambria Math"/>
                            </a:rPr>
                            <m:t>3</m:t>
                          </m:r>
                        </m:sub>
                      </m:sSub>
                      <m:r>
                        <a:rPr lang="de-DE" sz="1200" b="0" i="1">
                          <a:latin typeface="Cambria Math"/>
                        </a:rPr>
                        <m:t>∗</m:t>
                      </m:r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𝑌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d>
                    <m:d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de-DE" sz="12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de-DE" sz="1200" b="0" i="1">
                              <a:latin typeface="Cambria Math"/>
                            </a:rPr>
                            <m:t>𝑏</m:t>
                          </m:r>
                        </m:num>
                        <m:den>
                          <m:sSub>
                            <m:sSubPr>
                              <m:ctrlPr>
                                <a:rPr lang="de-DE" sz="12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𝑉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3</m:t>
                              </m:r>
                            </m:sub>
                          </m:sSub>
                        </m:den>
                      </m:f>
                    </m:e>
                  </m:d>
                  <m:r>
                    <a:rPr lang="de-DE" sz="1200" b="0" i="1">
                      <a:latin typeface="Cambria Math"/>
                    </a:rPr>
                    <m:t>+</m:t>
                  </m:r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(</m:t>
                  </m:r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𝑉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4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 −</m:t>
                  </m:r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𝑁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)</m:t>
                  </m:r>
                </m:oMath>
              </a14:m>
              <a:endParaRPr lang="en-US" sz="1200"/>
            </a:p>
          </xdr:txBody>
        </xdr:sp>
      </mc:Choice>
      <mc:Fallback xmlns="">
        <xdr:sp macro="" textlink="">
          <xdr:nvSpPr>
            <xdr:cNvPr id="70" name="Textfeld 69"/>
            <xdr:cNvSpPr txBox="1"/>
          </xdr:nvSpPr>
          <xdr:spPr>
            <a:xfrm>
              <a:off x="20869275" y="3292848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 b="0" i="0">
                  <a:latin typeface="+mn-lt"/>
                </a:rPr>
                <a:t>+</a:t>
              </a:r>
              <a:r>
                <a:rPr lang="de-DE" sz="1200" b="0" i="0">
                  <a:latin typeface="Cambria Math"/>
                </a:rPr>
                <a:t>𝜆_3∗𝑍_3∗𝑋_1 (𝑊_1−(𝜆_1+𝜆_2 ))−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𝜆_3∗𝑍_3∗𝑊_3 (𝑊_2−(𝜆_1+𝜆_2 ))</a:t>
              </a:r>
              <a:r>
                <a:rPr lang="de-DE" sz="1200" b="0" i="0">
                  <a:latin typeface="Cambria Math"/>
                </a:rPr>
                <a:t>+〖𝜆_3∗𝑍〗_3∗𝑌_1∗(𝑏/𝑉_3 )+𝑍_3∗𝜆_1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2888316</xdr:colOff>
      <xdr:row>36</xdr:row>
      <xdr:rowOff>63874</xdr:rowOff>
    </xdr:from>
    <xdr:ext cx="2404221" cy="3229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Textfeld 70"/>
            <xdr:cNvSpPr txBox="1"/>
          </xdr:nvSpPr>
          <xdr:spPr>
            <a:xfrm>
              <a:off x="23757591" y="15837274"/>
              <a:ext cx="2404221" cy="3229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acc>
                    <m:accPr>
                      <m:chr m:val="̇"/>
                      <m:ctrlPr>
                        <a:rPr lang="de-DE" sz="14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4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 ≝0</m:t>
                  </m:r>
                </m:oMath>
              </a14:m>
              <a:r>
                <a:rPr lang="en-US" sz="1400">
                  <a:effectLst/>
                </a:rPr>
                <a:t> </a:t>
              </a:r>
            </a:p>
          </xdr:txBody>
        </xdr:sp>
      </mc:Choice>
      <mc:Fallback xmlns="">
        <xdr:sp macro="" textlink="">
          <xdr:nvSpPr>
            <xdr:cNvPr id="71" name="Textfeld 70"/>
            <xdr:cNvSpPr txBox="1"/>
          </xdr:nvSpPr>
          <xdr:spPr>
            <a:xfrm>
              <a:off x="23757591" y="15837274"/>
              <a:ext cx="2404221" cy="3229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400" i="0">
                  <a:latin typeface="Cambria Math"/>
                </a:rPr>
                <a:t>(</a:t>
              </a:r>
              <a:r>
                <a:rPr lang="de-D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𝑁_1 ) ̇</a:t>
              </a:r>
              <a:r>
                <a:rPr lang="de-DE" sz="1400" b="0" i="0">
                  <a:latin typeface="Cambria Math"/>
                </a:rPr>
                <a:t>+(𝑁_2 ) ̇+(</a:t>
              </a:r>
              <a:r>
                <a:rPr lang="de-D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𝑁_3 ) ̇</a:t>
              </a:r>
              <a:r>
                <a:rPr lang="de-DE" sz="1400" b="0" i="0">
                  <a:latin typeface="Cambria Math"/>
                </a:rPr>
                <a:t>+(𝑁_4 ) ̇  ≝0</a:t>
              </a:r>
              <a:r>
                <a:rPr lang="en-US" sz="1400">
                  <a:effectLst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37537</xdr:colOff>
      <xdr:row>10</xdr:row>
      <xdr:rowOff>8966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" name="Textfeld 74"/>
            <xdr:cNvSpPr txBox="1"/>
          </xdr:nvSpPr>
          <xdr:spPr>
            <a:xfrm>
              <a:off x="21183037" y="415234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5" name="Textfeld 74"/>
            <xdr:cNvSpPr txBox="1"/>
          </xdr:nvSpPr>
          <xdr:spPr>
            <a:xfrm>
              <a:off x="21183037" y="415234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+〖𝜆_1∗𝑍〗_1∗𝑋_1∗(𝑏/𝑉_2 )</a:t>
              </a:r>
              <a:r>
                <a:rPr lang="de-DE" sz="1200" b="0" i="0">
                  <a:latin typeface="Cambria Math"/>
                </a:rPr>
                <a:t>−𝜆_1∗𝑍_1∗𝑊_3∗(𝑈_2−(𝜆_2+𝜆_3 ))+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𝜆_1∗𝑍_1∗𝑈_1 (𝑈_3−(𝜆_2+𝜆_3 ))−</a:t>
              </a:r>
              <a:r>
                <a:rPr lang="de-DE" sz="1200" b="0" i="0">
                  <a:latin typeface="Cambria Math"/>
                </a:rPr>
                <a:t>𝑍_1∗𝜆_1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11205</xdr:colOff>
      <xdr:row>11</xdr:row>
      <xdr:rowOff>33618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" name="Textfeld 75"/>
            <xdr:cNvSpPr txBox="1"/>
          </xdr:nvSpPr>
          <xdr:spPr>
            <a:xfrm>
              <a:off x="21156705" y="4615143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6" name="Textfeld 75"/>
            <xdr:cNvSpPr txBox="1"/>
          </xdr:nvSpPr>
          <xdr:spPr>
            <a:xfrm>
              <a:off x="21156705" y="4615143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−〖𝜆_2∗𝑍〗_2∗𝑋_1∗(𝑏/𝑉_2 )+</a:t>
              </a:r>
              <a:r>
                <a:rPr lang="de-DE" sz="1200" b="0" i="0">
                  <a:latin typeface="Cambria Math"/>
                </a:rPr>
                <a:t>𝜆_2∗𝑍_2∗𝑊_3∗(𝑈_2−(𝜆_1+𝜆_3 ))−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𝜆_2∗𝑍_2∗𝑈_1 (𝑈_3−(𝜆_1+𝜆_3 ))+</a:t>
              </a:r>
              <a:r>
                <a:rPr lang="de-DE" sz="1200" b="0" i="0">
                  <a:latin typeface="Cambria Math"/>
                </a:rPr>
                <a:t>𝑍_2∗𝜆_1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12</xdr:row>
      <xdr:rowOff>0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" name="Textfeld 76"/>
            <xdr:cNvSpPr txBox="1"/>
          </xdr:nvSpPr>
          <xdr:spPr>
            <a:xfrm>
              <a:off x="21145500" y="5029200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7" name="Textfeld 76"/>
            <xdr:cNvSpPr txBox="1"/>
          </xdr:nvSpPr>
          <xdr:spPr>
            <a:xfrm>
              <a:off x="21145500" y="5029200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+〖𝜆_3∗𝑍〗_3∗𝑋_1∗(𝑏/𝑉_2 )−</a:t>
              </a:r>
              <a:r>
                <a:rPr lang="de-DE" sz="1200" b="0" i="0">
                  <a:latin typeface="Cambria Math"/>
                </a:rPr>
                <a:t>𝜆_3∗𝑍_3∗𝑊_3∗(𝑈_2−(𝜆_1+𝜆_2 ))+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𝜆_3∗𝑍_3∗𝑈_1 (𝑈_3−(𝜆_1+𝜆_2 ))−</a:t>
              </a:r>
              <a:r>
                <a:rPr lang="de-DE" sz="1200" b="0" i="0">
                  <a:latin typeface="Cambria Math"/>
                </a:rPr>
                <a:t>𝑍_3∗𝜆_1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3024467</xdr:colOff>
      <xdr:row>15</xdr:row>
      <xdr:rowOff>432547</xdr:rowOff>
    </xdr:from>
    <xdr:ext cx="1054473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" name="Textfeld 79"/>
            <xdr:cNvSpPr txBox="1"/>
          </xdr:nvSpPr>
          <xdr:spPr>
            <a:xfrm>
              <a:off x="16281026" y="6808694"/>
              <a:ext cx="1054473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" name="Textfeld 79"/>
            <xdr:cNvSpPr txBox="1"/>
          </xdr:nvSpPr>
          <xdr:spPr>
            <a:xfrm>
              <a:off x="16281026" y="6808694"/>
              <a:ext cx="1054473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(𝑏+𝑐)/𝑉_3 +𝑐/𝑉_4 )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1120588</xdr:colOff>
      <xdr:row>14</xdr:row>
      <xdr:rowOff>425823</xdr:rowOff>
    </xdr:from>
    <xdr:ext cx="2133600" cy="486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Textfeld 80"/>
            <xdr:cNvSpPr txBox="1"/>
          </xdr:nvSpPr>
          <xdr:spPr>
            <a:xfrm>
              <a:off x="14377147" y="6353735"/>
              <a:ext cx="2133600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(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81" name="Textfeld 80"/>
            <xdr:cNvSpPr txBox="1"/>
          </xdr:nvSpPr>
          <xdr:spPr>
            <a:xfrm>
              <a:off x="14377147" y="6353735"/>
              <a:ext cx="2133600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(𝑏/𝑉_2 +(𝑏+𝑐)/𝑉_3 )</a:t>
              </a:r>
              <a:endParaRPr lang="en-US" sz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zoomScale="70" zoomScaleNormal="70" workbookViewId="0">
      <selection activeCell="W18" sqref="W18"/>
    </sheetView>
  </sheetViews>
  <sheetFormatPr baseColWidth="10" defaultRowHeight="15" x14ac:dyDescent="0.25"/>
  <cols>
    <col min="1" max="1" width="22.7109375" customWidth="1"/>
    <col min="2" max="2" width="19.42578125" style="1" customWidth="1"/>
    <col min="3" max="3" width="14" customWidth="1"/>
    <col min="4" max="4" width="18.85546875" customWidth="1"/>
    <col min="5" max="5" width="3.42578125" customWidth="1"/>
    <col min="6" max="6" width="12.85546875" style="1" customWidth="1"/>
    <col min="7" max="7" width="12.42578125" customWidth="1"/>
    <col min="8" max="8" width="17.85546875" customWidth="1"/>
    <col min="9" max="9" width="3.7109375" customWidth="1"/>
    <col min="10" max="10" width="20" customWidth="1"/>
    <col min="11" max="11" width="16" customWidth="1"/>
    <col min="12" max="12" width="17.140625" customWidth="1"/>
    <col min="13" max="13" width="3.7109375" customWidth="1"/>
    <col min="14" max="14" width="13" customWidth="1"/>
    <col min="15" max="15" width="12.85546875" bestFit="1" customWidth="1"/>
    <col min="16" max="16" width="16.85546875" customWidth="1"/>
    <col min="17" max="17" width="3.7109375" customWidth="1"/>
    <col min="18" max="18" width="20" customWidth="1"/>
    <col min="19" max="19" width="15.140625" customWidth="1"/>
    <col min="20" max="20" width="19.42578125" customWidth="1"/>
    <col min="21" max="21" width="3.7109375" customWidth="1"/>
    <col min="23" max="23" width="14" customWidth="1"/>
    <col min="24" max="24" width="16.5703125" customWidth="1"/>
    <col min="25" max="25" width="5" customWidth="1"/>
    <col min="26" max="26" width="19.85546875" customWidth="1"/>
    <col min="27" max="27" width="17.140625" customWidth="1"/>
    <col min="28" max="28" width="17.5703125" customWidth="1"/>
  </cols>
  <sheetData>
    <row r="1" spans="1:34" ht="28.5" x14ac:dyDescent="0.45">
      <c r="A1" s="25"/>
      <c r="L1" s="49">
        <v>1</v>
      </c>
      <c r="M1" s="32" t="s">
        <v>125</v>
      </c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34" ht="33.75" x14ac:dyDescent="0.5">
      <c r="A2" s="25"/>
      <c r="B2" s="47" t="s">
        <v>129</v>
      </c>
      <c r="I2" s="1"/>
      <c r="J2" s="31"/>
      <c r="L2" s="35">
        <v>2</v>
      </c>
      <c r="M2" s="36" t="s">
        <v>126</v>
      </c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34" ht="28.5" x14ac:dyDescent="0.45">
      <c r="A3" s="25"/>
      <c r="D3" s="77" t="s">
        <v>148</v>
      </c>
      <c r="I3" s="1"/>
      <c r="J3" s="31"/>
      <c r="L3" s="50">
        <v>3</v>
      </c>
      <c r="M3" s="36" t="s">
        <v>127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8"/>
    </row>
    <row r="4" spans="1:34" ht="29.25" thickBot="1" x14ac:dyDescent="0.5">
      <c r="A4" s="25"/>
      <c r="C4" s="43"/>
      <c r="I4" s="1"/>
      <c r="J4" s="31"/>
      <c r="L4" s="39" t="s">
        <v>128</v>
      </c>
      <c r="M4" s="40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2"/>
    </row>
    <row r="5" spans="1:34" ht="29.25" thickBot="1" x14ac:dyDescent="0.5">
      <c r="A5" s="25"/>
      <c r="C5" s="43"/>
      <c r="I5" s="1"/>
      <c r="J5" s="31"/>
      <c r="L5" s="79" t="s">
        <v>155</v>
      </c>
      <c r="M5" s="78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34" ht="29.25" thickBot="1" x14ac:dyDescent="0.5">
      <c r="A6" s="25"/>
      <c r="E6" s="44"/>
      <c r="F6" s="45" t="s">
        <v>115</v>
      </c>
      <c r="G6" s="46">
        <v>1000</v>
      </c>
      <c r="H6" s="43" t="s">
        <v>112</v>
      </c>
      <c r="I6" s="1"/>
      <c r="J6" s="31"/>
      <c r="L6" s="79" t="s">
        <v>154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34" x14ac:dyDescent="0.25">
      <c r="B7"/>
      <c r="F7"/>
    </row>
    <row r="8" spans="1:34" ht="20.25" customHeight="1" x14ac:dyDescent="0.45">
      <c r="A8" s="51"/>
      <c r="B8" s="52"/>
      <c r="C8" s="51"/>
      <c r="D8" s="51"/>
      <c r="E8" s="51"/>
      <c r="F8" s="52"/>
      <c r="G8" s="58" t="s">
        <v>149</v>
      </c>
      <c r="H8" s="51"/>
      <c r="I8" s="51"/>
      <c r="J8" s="51"/>
      <c r="K8" s="51"/>
      <c r="L8" s="51"/>
      <c r="M8" s="51"/>
      <c r="N8" s="51"/>
      <c r="O8" s="58" t="s">
        <v>150</v>
      </c>
      <c r="P8" s="51"/>
      <c r="Q8" s="51"/>
      <c r="R8" s="51"/>
      <c r="S8" s="51"/>
      <c r="T8" s="51"/>
      <c r="U8" s="51"/>
      <c r="V8" s="51"/>
      <c r="W8" s="58" t="s">
        <v>149</v>
      </c>
      <c r="X8" s="51"/>
      <c r="Y8" s="51"/>
      <c r="Z8" s="51"/>
      <c r="AA8" s="82"/>
      <c r="AB8" s="82"/>
      <c r="AC8" s="82"/>
      <c r="AD8" s="82"/>
      <c r="AE8" s="82"/>
      <c r="AF8" s="82"/>
      <c r="AG8" s="83"/>
      <c r="AH8" s="83"/>
    </row>
    <row r="9" spans="1:34" ht="28.5" x14ac:dyDescent="0.45">
      <c r="A9" s="51"/>
      <c r="B9" s="52"/>
      <c r="C9" s="51"/>
      <c r="D9" s="51"/>
      <c r="E9" s="51"/>
      <c r="F9" s="24" t="s">
        <v>142</v>
      </c>
      <c r="G9" s="54">
        <v>0.01</v>
      </c>
      <c r="H9" s="51" t="s">
        <v>132</v>
      </c>
      <c r="I9" s="51"/>
      <c r="J9" s="51"/>
      <c r="K9" s="51"/>
      <c r="L9" s="51"/>
      <c r="M9" s="51"/>
      <c r="N9" s="24" t="s">
        <v>142</v>
      </c>
      <c r="O9" s="54">
        <v>0.1</v>
      </c>
      <c r="P9" s="51" t="s">
        <v>132</v>
      </c>
      <c r="Q9" s="51"/>
      <c r="R9" s="51"/>
      <c r="S9" s="51"/>
      <c r="T9" s="51"/>
      <c r="U9" s="51"/>
      <c r="V9" s="24" t="s">
        <v>142</v>
      </c>
      <c r="W9" s="54">
        <v>0.01</v>
      </c>
      <c r="X9" s="51" t="s">
        <v>132</v>
      </c>
      <c r="Y9" s="51"/>
      <c r="Z9" s="51"/>
      <c r="AA9" s="82"/>
      <c r="AB9" s="82"/>
      <c r="AC9" s="82"/>
      <c r="AD9" s="82"/>
      <c r="AE9" s="82"/>
      <c r="AF9" s="82"/>
      <c r="AG9" s="83"/>
      <c r="AH9" s="83"/>
    </row>
    <row r="10" spans="1:34" ht="23.25" x14ac:dyDescent="0.35">
      <c r="A10" s="51"/>
      <c r="B10" s="52"/>
      <c r="C10" s="51"/>
      <c r="D10" s="51"/>
      <c r="E10" s="51"/>
      <c r="F10" s="24" t="s">
        <v>143</v>
      </c>
      <c r="G10" s="55">
        <v>9.9999999999999995E-8</v>
      </c>
      <c r="H10" s="51" t="s">
        <v>130</v>
      </c>
      <c r="I10" s="51"/>
      <c r="J10" s="51"/>
      <c r="K10" s="51"/>
      <c r="L10" s="51"/>
      <c r="M10" s="51"/>
      <c r="N10" s="24" t="s">
        <v>143</v>
      </c>
      <c r="O10" s="55">
        <v>1.0000000000000001E-5</v>
      </c>
      <c r="P10" s="51" t="s">
        <v>130</v>
      </c>
      <c r="Q10" s="51"/>
      <c r="R10" s="51"/>
      <c r="S10" s="51"/>
      <c r="T10" s="51"/>
      <c r="U10" s="51"/>
      <c r="V10" s="24" t="s">
        <v>143</v>
      </c>
      <c r="W10" s="55">
        <v>9.9999999999999995E-8</v>
      </c>
      <c r="X10" s="51" t="s">
        <v>130</v>
      </c>
      <c r="Y10" s="51"/>
      <c r="Z10" s="51"/>
      <c r="AA10" s="51"/>
      <c r="AB10" s="51"/>
      <c r="AC10" s="51"/>
      <c r="AD10" s="51"/>
    </row>
    <row r="11" spans="1:34" ht="24" x14ac:dyDescent="0.45">
      <c r="A11" s="51"/>
      <c r="B11" s="52"/>
      <c r="C11" s="51"/>
      <c r="D11" s="51"/>
      <c r="E11" s="51"/>
      <c r="F11" s="53" t="s">
        <v>141</v>
      </c>
      <c r="G11" s="54">
        <v>10000</v>
      </c>
      <c r="H11" s="51" t="s">
        <v>144</v>
      </c>
      <c r="I11" s="51"/>
      <c r="J11" s="51"/>
      <c r="K11" s="51"/>
      <c r="L11" s="51"/>
      <c r="M11" s="51"/>
      <c r="N11" s="53" t="s">
        <v>141</v>
      </c>
      <c r="O11" s="54">
        <v>1</v>
      </c>
      <c r="P11" s="51" t="s">
        <v>144</v>
      </c>
      <c r="Q11" s="51"/>
      <c r="R11" s="51"/>
      <c r="S11" s="51"/>
      <c r="T11" s="51"/>
      <c r="U11" s="51"/>
      <c r="V11" s="53" t="s">
        <v>141</v>
      </c>
      <c r="W11" s="54">
        <v>10000</v>
      </c>
      <c r="X11" s="51" t="s">
        <v>144</v>
      </c>
      <c r="Y11" s="51"/>
      <c r="Z11" s="51"/>
      <c r="AA11" s="51"/>
      <c r="AB11" s="51"/>
      <c r="AC11" s="51"/>
      <c r="AD11" s="51"/>
    </row>
    <row r="12" spans="1:34" ht="24" x14ac:dyDescent="0.45">
      <c r="A12" s="51"/>
      <c r="B12" s="52"/>
      <c r="C12" s="51"/>
      <c r="D12" s="51"/>
      <c r="E12" s="51"/>
      <c r="F12" s="53" t="s">
        <v>152</v>
      </c>
      <c r="G12" s="48">
        <f>G10/G9*G11</f>
        <v>9.9999999999999992E-2</v>
      </c>
      <c r="H12" s="51" t="s">
        <v>151</v>
      </c>
      <c r="I12" s="51"/>
      <c r="J12" s="51"/>
      <c r="K12" s="51"/>
      <c r="L12" s="51"/>
      <c r="M12" s="51"/>
      <c r="N12" s="53" t="s">
        <v>152</v>
      </c>
      <c r="O12" s="48">
        <f>O10/O9*O11</f>
        <v>1E-4</v>
      </c>
      <c r="P12" s="51" t="s">
        <v>151</v>
      </c>
      <c r="Q12" s="51"/>
      <c r="R12" s="51"/>
      <c r="S12" s="51"/>
      <c r="T12" s="51"/>
      <c r="U12" s="51"/>
      <c r="V12" s="53" t="s">
        <v>152</v>
      </c>
      <c r="W12" s="48">
        <f>W10/W9*W11</f>
        <v>9.9999999999999992E-2</v>
      </c>
      <c r="X12" s="51" t="s">
        <v>151</v>
      </c>
      <c r="Y12" s="51"/>
      <c r="Z12" s="51"/>
      <c r="AA12" s="51"/>
      <c r="AB12" s="51"/>
      <c r="AC12" s="51"/>
      <c r="AD12" s="51"/>
    </row>
    <row r="13" spans="1:34" ht="21" x14ac:dyDescent="0.35">
      <c r="A13" s="51"/>
      <c r="B13" s="52"/>
      <c r="C13" s="51"/>
      <c r="D13" s="51"/>
      <c r="E13" s="51"/>
      <c r="F13" s="53"/>
      <c r="G13" s="51"/>
      <c r="H13" s="51"/>
      <c r="I13" s="51"/>
      <c r="J13" s="51"/>
      <c r="K13" s="51"/>
      <c r="L13" s="51"/>
      <c r="M13" s="51"/>
      <c r="N13" s="53"/>
      <c r="O13" s="51"/>
      <c r="P13" s="51"/>
      <c r="Q13" s="51"/>
      <c r="R13" s="51"/>
      <c r="S13" s="51"/>
      <c r="T13" s="51"/>
      <c r="U13" s="51"/>
      <c r="V13" s="53"/>
      <c r="W13" s="51"/>
      <c r="X13" s="51"/>
      <c r="Y13" s="51"/>
      <c r="Z13" s="51"/>
      <c r="AA13" s="51"/>
      <c r="AB13" s="51"/>
      <c r="AC13" s="51"/>
      <c r="AD13" s="51"/>
    </row>
    <row r="14" spans="1:34" ht="23.25" x14ac:dyDescent="0.35">
      <c r="A14" s="51"/>
      <c r="B14" s="52"/>
      <c r="C14" s="51"/>
      <c r="D14" s="51"/>
      <c r="E14" s="51"/>
      <c r="F14" s="53" t="s">
        <v>124</v>
      </c>
      <c r="G14" s="54">
        <v>200</v>
      </c>
      <c r="H14" s="51" t="s">
        <v>131</v>
      </c>
      <c r="I14" s="51"/>
      <c r="J14" s="51"/>
      <c r="K14" s="51"/>
      <c r="L14" s="51"/>
      <c r="M14" s="51"/>
      <c r="N14" s="53" t="s">
        <v>153</v>
      </c>
      <c r="O14" s="54">
        <v>50</v>
      </c>
      <c r="P14" s="51" t="s">
        <v>131</v>
      </c>
      <c r="Q14" s="51"/>
      <c r="R14" s="51"/>
      <c r="S14" s="51"/>
      <c r="T14" s="51"/>
      <c r="U14" s="51"/>
      <c r="V14" s="53" t="s">
        <v>147</v>
      </c>
      <c r="W14" s="54">
        <v>10</v>
      </c>
      <c r="X14" s="51" t="s">
        <v>131</v>
      </c>
      <c r="Y14" s="51"/>
      <c r="Z14" s="51"/>
      <c r="AA14" s="51"/>
      <c r="AB14" s="51"/>
      <c r="AC14" s="51"/>
      <c r="AD14" s="51"/>
    </row>
    <row r="15" spans="1:34" ht="21" x14ac:dyDescent="0.35">
      <c r="A15" s="51"/>
      <c r="B15" s="52"/>
      <c r="C15" s="51"/>
      <c r="D15" s="51"/>
      <c r="E15" s="51"/>
      <c r="F15" s="52"/>
      <c r="G15" s="51"/>
      <c r="H15" s="51"/>
      <c r="I15" s="51"/>
      <c r="J15" s="51"/>
      <c r="K15" s="51"/>
      <c r="L15" s="51"/>
      <c r="M15" s="51"/>
      <c r="N15" s="56"/>
      <c r="O15" s="57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4" ht="21" x14ac:dyDescent="0.35">
      <c r="A16" s="51"/>
      <c r="B16" s="52"/>
      <c r="C16" s="58" t="s">
        <v>116</v>
      </c>
      <c r="D16" s="51"/>
      <c r="E16" s="51"/>
      <c r="F16" s="52"/>
      <c r="G16" s="51"/>
      <c r="H16" s="51"/>
      <c r="I16" s="51"/>
      <c r="J16" s="51"/>
      <c r="K16" s="58" t="s">
        <v>117</v>
      </c>
      <c r="L16" s="51"/>
      <c r="M16" s="51"/>
      <c r="N16" s="51"/>
      <c r="O16" s="51"/>
      <c r="P16" s="51"/>
      <c r="Q16" s="51"/>
      <c r="R16" s="51"/>
      <c r="S16" s="58" t="s">
        <v>118</v>
      </c>
      <c r="T16" s="51"/>
      <c r="U16" s="51"/>
      <c r="V16" s="51"/>
      <c r="W16" s="51"/>
      <c r="X16" s="51"/>
      <c r="Y16" s="51"/>
      <c r="Z16" s="51"/>
      <c r="AA16" s="58" t="s">
        <v>119</v>
      </c>
      <c r="AB16" s="51"/>
      <c r="AC16" s="51"/>
      <c r="AD16" s="51"/>
    </row>
    <row r="17" spans="1:30" ht="20.25" customHeight="1" thickBot="1" x14ac:dyDescent="0.4">
      <c r="A17" s="51"/>
      <c r="B17" s="52"/>
      <c r="C17" s="51" t="s">
        <v>133</v>
      </c>
      <c r="D17" s="51"/>
      <c r="E17" s="51"/>
      <c r="F17" s="51"/>
      <c r="G17" s="52"/>
      <c r="H17" s="51"/>
      <c r="I17" s="51"/>
      <c r="J17" s="51"/>
      <c r="K17" s="80" t="s">
        <v>133</v>
      </c>
      <c r="L17" s="52"/>
      <c r="M17" s="52"/>
      <c r="N17" s="52"/>
      <c r="O17" s="52"/>
      <c r="P17" s="52"/>
      <c r="Q17" s="52"/>
      <c r="R17" s="52"/>
      <c r="S17" s="80" t="s">
        <v>133</v>
      </c>
      <c r="T17" s="51"/>
      <c r="U17" s="51"/>
      <c r="V17" s="51"/>
      <c r="W17" s="51"/>
      <c r="X17" s="52"/>
      <c r="Y17" s="51"/>
      <c r="Z17" s="51"/>
      <c r="AA17" s="81" t="s">
        <v>133</v>
      </c>
      <c r="AB17" s="51"/>
      <c r="AC17" s="51"/>
      <c r="AD17" s="51"/>
    </row>
    <row r="18" spans="1:30" ht="18.75" customHeight="1" x14ac:dyDescent="0.45">
      <c r="A18" s="51"/>
      <c r="B18" s="59" t="s">
        <v>123</v>
      </c>
      <c r="C18" s="60">
        <v>5000</v>
      </c>
      <c r="D18" s="61" t="s">
        <v>145</v>
      </c>
      <c r="E18" s="51"/>
      <c r="F18" s="52" t="s">
        <v>134</v>
      </c>
      <c r="G18" s="62">
        <f>G12*G14/1000</f>
        <v>0.02</v>
      </c>
      <c r="H18" s="52" t="s">
        <v>140</v>
      </c>
      <c r="I18" s="51"/>
      <c r="J18" s="59" t="s">
        <v>123</v>
      </c>
      <c r="K18" s="60">
        <v>500</v>
      </c>
      <c r="L18" s="61" t="s">
        <v>145</v>
      </c>
      <c r="M18" s="51"/>
      <c r="N18" s="52" t="s">
        <v>136</v>
      </c>
      <c r="O18" s="62">
        <f>O12*O14/1000</f>
        <v>5.0000000000000004E-6</v>
      </c>
      <c r="P18" s="52" t="s">
        <v>140</v>
      </c>
      <c r="Q18" s="51"/>
      <c r="R18" s="59" t="s">
        <v>123</v>
      </c>
      <c r="S18" s="60">
        <v>500</v>
      </c>
      <c r="T18" s="61" t="s">
        <v>145</v>
      </c>
      <c r="U18" s="51"/>
      <c r="V18" s="52" t="s">
        <v>138</v>
      </c>
      <c r="W18" s="62">
        <f>W12*W14/1000</f>
        <v>9.999999999999998E-4</v>
      </c>
      <c r="X18" s="52" t="s">
        <v>140</v>
      </c>
      <c r="Y18" s="51"/>
      <c r="Z18" s="59" t="s">
        <v>123</v>
      </c>
      <c r="AA18" s="60">
        <v>2000</v>
      </c>
      <c r="AB18" s="61" t="s">
        <v>145</v>
      </c>
      <c r="AC18" s="51"/>
      <c r="AD18" s="51"/>
    </row>
    <row r="19" spans="1:30" ht="21.75" thickBot="1" x14ac:dyDescent="0.4">
      <c r="A19" s="51"/>
      <c r="B19" s="63"/>
      <c r="C19" s="64"/>
      <c r="D19" s="65"/>
      <c r="E19" s="64"/>
      <c r="F19" s="52"/>
      <c r="G19" s="51"/>
      <c r="H19" s="51"/>
      <c r="I19" s="51"/>
      <c r="J19" s="63"/>
      <c r="K19" s="64"/>
      <c r="L19" s="65"/>
      <c r="M19" s="64"/>
      <c r="N19" s="51"/>
      <c r="O19" s="51"/>
      <c r="P19" s="51"/>
      <c r="Q19" s="51"/>
      <c r="R19" s="63"/>
      <c r="S19" s="64"/>
      <c r="T19" s="65"/>
      <c r="U19" s="64"/>
      <c r="V19" s="51"/>
      <c r="W19" s="51"/>
      <c r="X19" s="51"/>
      <c r="Y19" s="51"/>
      <c r="Z19" s="63"/>
      <c r="AA19" s="64"/>
      <c r="AB19" s="65"/>
      <c r="AC19" s="64"/>
      <c r="AD19" s="51"/>
    </row>
    <row r="20" spans="1:30" ht="21.75" customHeight="1" thickBot="1" x14ac:dyDescent="0.5">
      <c r="A20" s="51"/>
      <c r="B20" s="66" t="s">
        <v>114</v>
      </c>
      <c r="C20" s="67">
        <v>1</v>
      </c>
      <c r="D20" s="68" t="s">
        <v>146</v>
      </c>
      <c r="E20" s="51"/>
      <c r="F20" s="64"/>
      <c r="G20" s="69"/>
      <c r="H20" s="64"/>
      <c r="I20" s="51"/>
      <c r="J20" s="66" t="s">
        <v>114</v>
      </c>
      <c r="K20" s="70">
        <v>0</v>
      </c>
      <c r="L20" s="68" t="s">
        <v>146</v>
      </c>
      <c r="M20" s="51"/>
      <c r="N20" s="64"/>
      <c r="O20" s="69"/>
      <c r="P20" s="64"/>
      <c r="Q20" s="51"/>
      <c r="R20" s="66" t="s">
        <v>114</v>
      </c>
      <c r="S20" s="70">
        <v>0</v>
      </c>
      <c r="T20" s="68" t="s">
        <v>146</v>
      </c>
      <c r="U20" s="51"/>
      <c r="V20" s="64"/>
      <c r="W20" s="69"/>
      <c r="X20" s="64"/>
      <c r="Y20" s="51"/>
      <c r="Z20" s="66" t="s">
        <v>114</v>
      </c>
      <c r="AA20" s="70">
        <v>0</v>
      </c>
      <c r="AB20" s="68" t="s">
        <v>146</v>
      </c>
      <c r="AC20" s="51"/>
      <c r="AD20" s="51"/>
    </row>
    <row r="21" spans="1:30" ht="24" x14ac:dyDescent="0.45">
      <c r="A21" s="51"/>
      <c r="B21" s="63" t="s">
        <v>121</v>
      </c>
      <c r="C21" s="71">
        <f>C20*C18</f>
        <v>5000</v>
      </c>
      <c r="D21" s="68" t="s">
        <v>0</v>
      </c>
      <c r="E21" s="51"/>
      <c r="F21" s="52" t="s">
        <v>135</v>
      </c>
      <c r="G21" s="62">
        <f>G12*G14/1000</f>
        <v>0.02</v>
      </c>
      <c r="H21" s="52" t="s">
        <v>140</v>
      </c>
      <c r="I21" s="51"/>
      <c r="J21" s="63" t="s">
        <v>121</v>
      </c>
      <c r="K21" s="72">
        <f>K20*K18</f>
        <v>0</v>
      </c>
      <c r="L21" s="68" t="s">
        <v>0</v>
      </c>
      <c r="M21" s="51"/>
      <c r="N21" s="52" t="s">
        <v>137</v>
      </c>
      <c r="O21" s="62">
        <f>O12*O14/1000</f>
        <v>5.0000000000000004E-6</v>
      </c>
      <c r="P21" s="52" t="s">
        <v>140</v>
      </c>
      <c r="Q21" s="51"/>
      <c r="R21" s="63" t="s">
        <v>121</v>
      </c>
      <c r="S21" s="72">
        <f>S20*S18</f>
        <v>0</v>
      </c>
      <c r="T21" s="68" t="s">
        <v>0</v>
      </c>
      <c r="U21" s="51"/>
      <c r="V21" s="52" t="s">
        <v>139</v>
      </c>
      <c r="W21" s="62">
        <f>W12*W14/1000</f>
        <v>9.999999999999998E-4</v>
      </c>
      <c r="X21" s="52" t="s">
        <v>140</v>
      </c>
      <c r="Y21" s="51"/>
      <c r="Z21" s="63" t="s">
        <v>121</v>
      </c>
      <c r="AA21" s="72">
        <f>AA20*AA18</f>
        <v>0</v>
      </c>
      <c r="AB21" s="68" t="s">
        <v>0</v>
      </c>
      <c r="AC21" s="51"/>
      <c r="AD21" s="51"/>
    </row>
    <row r="22" spans="1:30" ht="21" x14ac:dyDescent="0.35">
      <c r="A22" s="51"/>
      <c r="B22" s="63"/>
      <c r="C22" s="64"/>
      <c r="D22" s="65"/>
      <c r="E22" s="51"/>
      <c r="F22" s="51"/>
      <c r="G22" s="52"/>
      <c r="H22" s="51"/>
      <c r="I22" s="51"/>
      <c r="J22" s="63"/>
      <c r="K22" s="64"/>
      <c r="L22" s="65"/>
      <c r="M22" s="51"/>
      <c r="N22" s="51"/>
      <c r="O22" s="52"/>
      <c r="P22" s="51"/>
      <c r="Q22" s="51"/>
      <c r="R22" s="63"/>
      <c r="S22" s="64"/>
      <c r="T22" s="65"/>
      <c r="U22" s="51"/>
      <c r="V22" s="51"/>
      <c r="W22" s="52"/>
      <c r="X22" s="51"/>
      <c r="Y22" s="51"/>
      <c r="Z22" s="63"/>
      <c r="AA22" s="64"/>
      <c r="AB22" s="65"/>
      <c r="AC22" s="51"/>
      <c r="AD22" s="51"/>
    </row>
    <row r="23" spans="1:30" ht="24" x14ac:dyDescent="0.45">
      <c r="A23" s="51"/>
      <c r="B23" s="63" t="s">
        <v>120</v>
      </c>
      <c r="C23" s="84">
        <f>C24/C18</f>
        <v>0.9960867231457653</v>
      </c>
      <c r="D23" s="68" t="s">
        <v>146</v>
      </c>
      <c r="E23" s="51"/>
      <c r="F23" s="51"/>
      <c r="G23" s="52"/>
      <c r="H23" s="51"/>
      <c r="I23" s="51"/>
      <c r="J23" s="63" t="s">
        <v>120</v>
      </c>
      <c r="K23" s="84">
        <f>K24/K18</f>
        <v>3.9132571445008257E-2</v>
      </c>
      <c r="L23" s="68" t="s">
        <v>146</v>
      </c>
      <c r="M23" s="51"/>
      <c r="N23" s="51"/>
      <c r="O23" s="52"/>
      <c r="P23" s="51"/>
      <c r="Q23" s="51"/>
      <c r="R23" s="63" t="s">
        <v>120</v>
      </c>
      <c r="S23" s="84">
        <f>S24/S18</f>
        <v>1.9696554326297313E-7</v>
      </c>
      <c r="T23" s="68" t="s">
        <v>146</v>
      </c>
      <c r="U23" s="51"/>
      <c r="V23" s="51"/>
      <c r="W23" s="52"/>
      <c r="X23" s="51"/>
      <c r="Y23" s="51"/>
      <c r="Z23" s="63" t="s">
        <v>120</v>
      </c>
      <c r="AA23" s="84">
        <f>AA24/AA18</f>
        <v>3.2949036342854938E-11</v>
      </c>
      <c r="AB23" s="68" t="s">
        <v>146</v>
      </c>
      <c r="AC23" s="51"/>
      <c r="AD23" s="51"/>
    </row>
    <row r="24" spans="1:30" ht="21.75" thickBot="1" x14ac:dyDescent="0.4">
      <c r="A24" s="51"/>
      <c r="B24" s="73" t="s">
        <v>122</v>
      </c>
      <c r="C24" s="86">
        <f>C21+'DGL 4'!P31</f>
        <v>4980.4336157288262</v>
      </c>
      <c r="D24" s="74" t="s">
        <v>0</v>
      </c>
      <c r="E24" s="51"/>
      <c r="F24" s="52" t="s">
        <v>4</v>
      </c>
      <c r="G24" s="75">
        <f>-'DGL 4'!P31</f>
        <v>19.566384271173831</v>
      </c>
      <c r="H24" s="76" t="s">
        <v>0</v>
      </c>
      <c r="I24" s="51"/>
      <c r="J24" s="73" t="s">
        <v>122</v>
      </c>
      <c r="K24" s="86">
        <f>K21 +'DGL 4'!P32</f>
        <v>19.56628572250413</v>
      </c>
      <c r="L24" s="74" t="s">
        <v>0</v>
      </c>
      <c r="M24" s="51"/>
      <c r="N24" s="52" t="s">
        <v>4</v>
      </c>
      <c r="O24" s="75">
        <f>('DGL 4'!P33+'DGL 4'!P34)</f>
        <v>9.8548669704172278E-5</v>
      </c>
      <c r="P24" s="76" t="s">
        <v>0</v>
      </c>
      <c r="Q24" s="51"/>
      <c r="R24" s="73" t="s">
        <v>122</v>
      </c>
      <c r="S24" s="85">
        <f>S21+'DGL 4'!P33</f>
        <v>9.8482771631486568E-5</v>
      </c>
      <c r="T24" s="74" t="s">
        <v>0</v>
      </c>
      <c r="U24" s="51"/>
      <c r="V24" s="52" t="s">
        <v>4</v>
      </c>
      <c r="W24" s="75">
        <f>'DGL 4'!P34</f>
        <v>6.589807268570988E-8</v>
      </c>
      <c r="X24" s="76" t="s">
        <v>0</v>
      </c>
      <c r="Y24" s="51"/>
      <c r="Z24" s="73" t="s">
        <v>122</v>
      </c>
      <c r="AA24" s="87">
        <f>AA21+'DGL 4'!P34</f>
        <v>6.589807268570988E-8</v>
      </c>
      <c r="AB24" s="74" t="s">
        <v>0</v>
      </c>
      <c r="AC24" s="51"/>
      <c r="AD24" s="51"/>
    </row>
    <row r="25" spans="1:30" ht="21" x14ac:dyDescent="0.35">
      <c r="A25" s="51"/>
      <c r="B25" s="52"/>
      <c r="C25" s="51"/>
      <c r="D25" s="51"/>
      <c r="E25" s="51"/>
      <c r="F25" s="52"/>
      <c r="G25" s="51"/>
      <c r="H25" s="52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</row>
    <row r="26" spans="1:30" x14ac:dyDescent="0.25">
      <c r="H26" s="1"/>
    </row>
    <row r="27" spans="1:30" x14ac:dyDescent="0.25">
      <c r="H27" s="1"/>
    </row>
    <row r="28" spans="1:30" x14ac:dyDescent="0.25">
      <c r="H28" s="1"/>
    </row>
    <row r="29" spans="1:30" x14ac:dyDescent="0.25">
      <c r="H29" s="1"/>
    </row>
    <row r="30" spans="1:30" x14ac:dyDescent="0.25">
      <c r="H30" s="1"/>
    </row>
    <row r="31" spans="1:30" x14ac:dyDescent="0.25">
      <c r="H31" s="1"/>
    </row>
    <row r="32" spans="1:30" x14ac:dyDescent="0.25">
      <c r="H32" s="1"/>
      <c r="N32" t="s">
        <v>113</v>
      </c>
    </row>
    <row r="33" spans="3:27" x14ac:dyDescent="0.25">
      <c r="H33" s="1"/>
    </row>
    <row r="34" spans="3:27" x14ac:dyDescent="0.25">
      <c r="H34" s="1"/>
    </row>
    <row r="35" spans="3:27" x14ac:dyDescent="0.25">
      <c r="H35" s="1"/>
    </row>
    <row r="36" spans="3:27" x14ac:dyDescent="0.25">
      <c r="H36" s="1"/>
    </row>
    <row r="37" spans="3:27" ht="18.75" x14ac:dyDescent="0.3">
      <c r="C37" s="14"/>
      <c r="D37" s="24"/>
      <c r="E37" s="14"/>
      <c r="F37" s="17"/>
      <c r="G37" s="14"/>
      <c r="H37" s="14"/>
      <c r="I37" s="14"/>
      <c r="J37" s="14"/>
      <c r="K37" s="26"/>
      <c r="L37" s="26"/>
      <c r="M37" s="26"/>
      <c r="N37" s="27"/>
      <c r="O37" s="14"/>
      <c r="P37" s="14"/>
      <c r="Q37" s="14"/>
      <c r="R37" s="14"/>
      <c r="S37" s="14"/>
      <c r="T37" s="14"/>
      <c r="U37" s="14"/>
      <c r="V37" s="14"/>
      <c r="W37" s="26"/>
      <c r="X37" s="28"/>
      <c r="Y37" s="26"/>
      <c r="Z37" s="29"/>
      <c r="AA37" s="30"/>
    </row>
    <row r="46" spans="3:27" ht="18.75" x14ac:dyDescent="0.3">
      <c r="G46" s="23"/>
    </row>
    <row r="47" spans="3:27" ht="18.75" x14ac:dyDescent="0.3">
      <c r="G47" s="2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="85" zoomScaleNormal="85" workbookViewId="0">
      <selection activeCell="B43" sqref="B43"/>
    </sheetView>
  </sheetViews>
  <sheetFormatPr baseColWidth="10" defaultRowHeight="15" x14ac:dyDescent="0.25"/>
  <cols>
    <col min="1" max="1" width="20.42578125" customWidth="1"/>
    <col min="2" max="2" width="18.7109375" customWidth="1"/>
    <col min="6" max="6" width="73.85546875" customWidth="1"/>
    <col min="7" max="7" width="17.28515625" customWidth="1"/>
    <col min="11" max="11" width="67.7109375" customWidth="1"/>
    <col min="12" max="12" width="21.42578125" customWidth="1"/>
    <col min="13" max="13" width="13.28515625" customWidth="1"/>
    <col min="14" max="14" width="15.85546875" customWidth="1"/>
    <col min="15" max="15" width="121.7109375" customWidth="1"/>
    <col min="16" max="16" width="14.85546875" style="4" customWidth="1"/>
    <col min="17" max="17" width="15.5703125" customWidth="1"/>
  </cols>
  <sheetData>
    <row r="1" spans="1:17" x14ac:dyDescent="0.25">
      <c r="A1" s="1"/>
      <c r="E1" s="1"/>
      <c r="F1" s="1"/>
      <c r="G1" s="1"/>
      <c r="H1" s="1"/>
    </row>
    <row r="2" spans="1:17" ht="35.25" customHeight="1" x14ac:dyDescent="0.25">
      <c r="A2" s="4"/>
      <c r="B2" s="6" t="s">
        <v>6</v>
      </c>
      <c r="C2" s="4"/>
      <c r="D2" s="4"/>
      <c r="E2" s="1"/>
      <c r="F2" s="6" t="s">
        <v>11</v>
      </c>
      <c r="G2" s="1"/>
      <c r="H2" s="1"/>
      <c r="I2" s="1"/>
      <c r="J2" s="4"/>
      <c r="K2" s="6" t="s">
        <v>14</v>
      </c>
      <c r="L2" s="4"/>
      <c r="N2" s="15"/>
      <c r="O2" s="6" t="s">
        <v>5</v>
      </c>
      <c r="Q2" s="1"/>
    </row>
    <row r="3" spans="1:17" ht="30" customHeight="1" x14ac:dyDescent="0.25">
      <c r="A3" s="4" t="s">
        <v>97</v>
      </c>
      <c r="B3" s="5">
        <f>Systeme!G18</f>
        <v>0.02</v>
      </c>
      <c r="C3" s="4" t="s">
        <v>34</v>
      </c>
      <c r="D3" s="4"/>
      <c r="E3" s="16" t="s">
        <v>19</v>
      </c>
      <c r="F3" s="2"/>
      <c r="G3" s="8">
        <f>-((B35/B39)+((B35+B36)/B40)+((B36+B37)/B41)+(B37/B42))</f>
        <v>-4.6520000000000009E-5</v>
      </c>
      <c r="H3" s="4"/>
      <c r="I3" s="1"/>
      <c r="J3" s="13" t="s">
        <v>25</v>
      </c>
      <c r="K3" s="2"/>
      <c r="L3" s="8">
        <f>(B35)*((B12/B39)-(B13/B40))</f>
        <v>0.02</v>
      </c>
      <c r="N3" s="13" t="s">
        <v>21</v>
      </c>
      <c r="O3" s="9"/>
      <c r="P3" s="8">
        <f xml:space="preserve"> (-B26*L19*L3*((L5)-(B27+B28)))+(B26*L19*L4)+(L19*B26*B27*B28*((B39*L22)-B12))</f>
        <v>-1.999586643517021E-2</v>
      </c>
      <c r="Q3" s="4" t="s">
        <v>3</v>
      </c>
    </row>
    <row r="4" spans="1:17" ht="35.25" customHeight="1" x14ac:dyDescent="0.25">
      <c r="A4" s="4" t="s">
        <v>96</v>
      </c>
      <c r="B4" s="5">
        <f>Systeme!G21</f>
        <v>0.02</v>
      </c>
      <c r="C4" s="4" t="s">
        <v>34</v>
      </c>
      <c r="D4" s="4"/>
      <c r="E4" s="16" t="s">
        <v>20</v>
      </c>
      <c r="F4" s="2"/>
      <c r="G4" s="8">
        <f>B35*B36*((1/(B39*B40))+(1/(B39*B41))+(1/(B40*B41))) + B36*B37*((1/(B40*B41))+(1/(B40*B42))+(1/(B41*B42))) +B35*B37*((1/(B39*B41))+(1/(B39*B42))+(1/(B40*B41))+(1/(B40*B42)))</f>
        <v>1.1050999999999996E-10</v>
      </c>
      <c r="H4" s="4"/>
      <c r="I4" s="1"/>
      <c r="J4" s="13" t="s">
        <v>24</v>
      </c>
      <c r="K4" s="2"/>
      <c r="L4" s="8">
        <f>((B35*B36)/(B40))*((B13/B40)-(B14/B41))</f>
        <v>0</v>
      </c>
      <c r="N4" s="13" t="s">
        <v>22</v>
      </c>
      <c r="O4" s="9"/>
      <c r="P4" s="8">
        <f xml:space="preserve"> (B27*L20*L3*((L5)-(B26+B28)))-(B27*L20*L4)-(L20*B26*B27*B28*((B39*L22)-B12))</f>
        <v>-4.1187144179047838E-6</v>
      </c>
      <c r="Q4" s="4" t="s">
        <v>3</v>
      </c>
    </row>
    <row r="5" spans="1:17" ht="35.25" customHeight="1" x14ac:dyDescent="0.25">
      <c r="D5" s="4"/>
      <c r="E5" s="12" t="s">
        <v>27</v>
      </c>
      <c r="F5" s="2"/>
      <c r="G5" s="8">
        <f>-(B35*B36*B37)*(B39+B40+B41+B42)/(B39*B40*B41*B42)</f>
        <v>-3.1999999999999998E-19</v>
      </c>
      <c r="I5" s="1"/>
      <c r="J5" s="13" t="s">
        <v>23</v>
      </c>
      <c r="K5" s="2"/>
      <c r="L5" s="8">
        <f>((B35/B39)+(B35/B40))</f>
        <v>4.4000000000000006E-5</v>
      </c>
      <c r="N5" s="13" t="s">
        <v>86</v>
      </c>
      <c r="O5" s="9"/>
      <c r="P5" s="8">
        <f xml:space="preserve"> (-B28*L21*L3*((L5)-(B26+B27)))+(B28*L21*L4)+(L21*B26*B27*B28*((B39*L22)-B12))</f>
        <v>-1.4850411888355727E-8</v>
      </c>
      <c r="Q5" s="4" t="s">
        <v>3</v>
      </c>
    </row>
    <row r="6" spans="1:17" ht="35.25" customHeight="1" x14ac:dyDescent="0.3">
      <c r="A6" s="4" t="s">
        <v>98</v>
      </c>
      <c r="B6" s="5">
        <f>Systeme!O18</f>
        <v>5.0000000000000004E-6</v>
      </c>
      <c r="C6" s="4" t="s">
        <v>34</v>
      </c>
      <c r="D6" s="4"/>
      <c r="E6" s="12" t="s">
        <v>35</v>
      </c>
      <c r="F6" s="2"/>
      <c r="G6" s="8">
        <f>G4-((G3^2)/3)</f>
        <v>-6.1086013333333361E-10</v>
      </c>
      <c r="I6" s="1"/>
      <c r="N6" s="14"/>
    </row>
    <row r="7" spans="1:17" ht="35.25" customHeight="1" x14ac:dyDescent="0.25">
      <c r="A7" s="4" t="s">
        <v>99</v>
      </c>
      <c r="B7" s="5">
        <f>Systeme!O21</f>
        <v>5.0000000000000004E-6</v>
      </c>
      <c r="C7" s="4" t="s">
        <v>34</v>
      </c>
      <c r="D7" s="4"/>
      <c r="E7" s="12" t="s">
        <v>36</v>
      </c>
      <c r="F7" s="2"/>
      <c r="G7" s="8">
        <f>(2*((G3^3)/27))-(G3*G4/3) +G5</f>
        <v>-5.7440424005925976E-15</v>
      </c>
      <c r="I7" s="1"/>
      <c r="J7" s="13" t="s">
        <v>56</v>
      </c>
      <c r="K7" s="2"/>
      <c r="L7" s="8">
        <f>(B37)*((B14/B41)-(B15/B42))</f>
        <v>0</v>
      </c>
      <c r="N7" s="13" t="s">
        <v>88</v>
      </c>
      <c r="O7" s="20"/>
      <c r="P7" s="8">
        <f xml:space="preserve"> (B26*L19*L3*(L11-(B27+B28)))- (B26*L19*L13*(L12-(B27+B28)))+(B26*L19*L7*(B36/B41))+(L19*B26*B27*B28*((B40*L22)-B13))</f>
        <v>2.0000412126834562E-2</v>
      </c>
      <c r="Q7" s="4" t="s">
        <v>3</v>
      </c>
    </row>
    <row r="8" spans="1:17" ht="34.5" customHeight="1" x14ac:dyDescent="0.3">
      <c r="D8" s="4"/>
      <c r="E8" s="14"/>
      <c r="I8" s="1"/>
      <c r="J8" s="13" t="s">
        <v>57</v>
      </c>
      <c r="K8" s="2"/>
      <c r="L8" s="8">
        <f>((B36*B37)/(B41))*((B13/B40)-(B14/B41))</f>
        <v>0</v>
      </c>
      <c r="N8" s="13" t="s">
        <v>89</v>
      </c>
      <c r="O8" s="20"/>
      <c r="P8" s="8">
        <f xml:space="preserve"> (-B27*L20*L3*(L11-(B26+B28)))+ (B27*L20*L13*(L12-(B26+B28)))-(B27*L20*L7*(B36/B41))-(L20*B26*B27*B28*((B40*L22)-B13))</f>
        <v>-4.1157291699491856E-7</v>
      </c>
      <c r="Q8" s="4" t="s">
        <v>3</v>
      </c>
    </row>
    <row r="9" spans="1:17" ht="35.25" customHeight="1" x14ac:dyDescent="0.25">
      <c r="A9" s="4" t="s">
        <v>100</v>
      </c>
      <c r="B9" s="5">
        <f>Systeme!W18</f>
        <v>9.999999999999998E-4</v>
      </c>
      <c r="C9" s="4" t="s">
        <v>34</v>
      </c>
      <c r="D9" s="4"/>
      <c r="E9" s="15"/>
      <c r="F9" s="6" t="s">
        <v>38</v>
      </c>
      <c r="G9" s="4"/>
      <c r="I9" s="1"/>
      <c r="J9" s="13" t="s">
        <v>61</v>
      </c>
      <c r="K9" s="2"/>
      <c r="L9" s="8">
        <f>((B37/B41)+(B37/B42))</f>
        <v>2.4999999999999994E-6</v>
      </c>
      <c r="N9" s="13" t="s">
        <v>65</v>
      </c>
      <c r="O9" s="20"/>
      <c r="P9" s="8">
        <f>(B28*L21*L3*(L11-(B26+B27)))-(B28*L21*L13*(L12-(B26+B27)))+(B28*L21*L7*(B36/B41))+(L21*B26*B27*B28*((B40*L22)-B13))</f>
        <v>-5.539175612246115E-10</v>
      </c>
      <c r="Q9" s="4" t="s">
        <v>3</v>
      </c>
    </row>
    <row r="10" spans="1:17" ht="35.25" customHeight="1" x14ac:dyDescent="0.25">
      <c r="A10" s="4" t="s">
        <v>101</v>
      </c>
      <c r="B10" s="5">
        <f>Systeme!W21</f>
        <v>9.999999999999998E-4</v>
      </c>
      <c r="C10" s="4" t="s">
        <v>34</v>
      </c>
      <c r="D10" s="4"/>
      <c r="E10" s="13" t="s">
        <v>39</v>
      </c>
      <c r="F10" s="9"/>
      <c r="G10" s="8">
        <f>((G7/2)^2)+((G6/3)^3)</f>
        <v>-1.9380983112507989E-31</v>
      </c>
      <c r="I10" s="1"/>
    </row>
    <row r="11" spans="1:17" ht="34.5" customHeight="1" x14ac:dyDescent="0.25">
      <c r="D11" s="4"/>
      <c r="I11" s="1"/>
      <c r="J11" s="13" t="s">
        <v>70</v>
      </c>
      <c r="K11" s="2"/>
      <c r="L11" s="8">
        <f>((B35/B39)+(B35/B40)+(B36/B40) )</f>
        <v>4.4010000000000007E-5</v>
      </c>
      <c r="N11" s="13" t="s">
        <v>66</v>
      </c>
      <c r="O11" s="20"/>
      <c r="P11" s="8">
        <f xml:space="preserve"> (-B26*L19*L3*(B36/B40))+(B26*L19*L13*(L16-(B27+B28)))- (B26*L19*L15*(L17-(B27+B28)))+(L19*B26*B27*B28*((B41*L22)-B14))</f>
        <v>-4.7647131513075706E-6</v>
      </c>
      <c r="Q11" s="4" t="s">
        <v>3</v>
      </c>
    </row>
    <row r="12" spans="1:17" ht="35.25" customHeight="1" x14ac:dyDescent="0.25">
      <c r="A12" s="4" t="s">
        <v>28</v>
      </c>
      <c r="B12" s="5">
        <f>Systeme!C21</f>
        <v>5000</v>
      </c>
      <c r="C12" s="4" t="s">
        <v>0</v>
      </c>
      <c r="D12" s="4"/>
      <c r="E12" s="4"/>
      <c r="F12" s="6" t="s">
        <v>40</v>
      </c>
      <c r="G12" s="4"/>
      <c r="H12" s="4"/>
      <c r="I12" s="1"/>
      <c r="J12" s="13" t="s">
        <v>71</v>
      </c>
      <c r="K12" s="2"/>
      <c r="L12" s="8">
        <f>((B35/B40)+(B36/B40)+(B36/B41) )</f>
        <v>4.0020000000000006E-5</v>
      </c>
      <c r="N12" s="13" t="s">
        <v>67</v>
      </c>
      <c r="O12" s="20"/>
      <c r="P12" s="8">
        <f xml:space="preserve"> (B27*L20*L3*(B36/B40))-(B27*L20*L13*(L16-(B26+B28)))+ (B27*L20*L15*(L17-(B26+B28)))-(L20*B26*B27*B28*((B41*L22)-B14))</f>
        <v>9.0184963506870373E-7</v>
      </c>
      <c r="Q12" s="4" t="s">
        <v>3</v>
      </c>
    </row>
    <row r="13" spans="1:17" ht="35.25" customHeight="1" x14ac:dyDescent="0.25">
      <c r="A13" s="4" t="s">
        <v>29</v>
      </c>
      <c r="B13" s="5">
        <f>Systeme!K21</f>
        <v>0</v>
      </c>
      <c r="C13" s="4" t="s">
        <v>0</v>
      </c>
      <c r="D13" s="4"/>
      <c r="E13" s="12" t="s">
        <v>37</v>
      </c>
      <c r="F13" s="2"/>
      <c r="G13" s="8">
        <f>ACOS(-((G7/2)/(SQRT(-((G6/3)^3)))))</f>
        <v>0.15210131061048848</v>
      </c>
      <c r="I13" s="1"/>
      <c r="J13" s="13" t="s">
        <v>72</v>
      </c>
      <c r="K13" s="2"/>
      <c r="L13" s="8">
        <f>B36*((B13/B40)-(B14/B41))</f>
        <v>0</v>
      </c>
      <c r="N13" s="13" t="s">
        <v>68</v>
      </c>
      <c r="O13" s="20"/>
      <c r="P13" s="8">
        <f xml:space="preserve"> (-B28*L21*L3*(B36/B40))+(B28*L21*L13*(L16-(B26+B27)))-(B28*L21*L15*(L17-(B26+B27)))+(L21*B26*B27*B28*((B41*L22)-B14))</f>
        <v>3.8628635162388668E-6</v>
      </c>
      <c r="Q13" s="4" t="s">
        <v>3</v>
      </c>
    </row>
    <row r="14" spans="1:17" ht="35.25" customHeight="1" x14ac:dyDescent="0.25">
      <c r="A14" s="4" t="s">
        <v>33</v>
      </c>
      <c r="B14" s="5">
        <f>Systeme!S21</f>
        <v>0</v>
      </c>
      <c r="C14" s="4" t="s">
        <v>0</v>
      </c>
      <c r="D14" s="4"/>
      <c r="E14" s="13" t="s">
        <v>43</v>
      </c>
      <c r="F14" s="3"/>
      <c r="G14" s="8">
        <f>((2*((-G6/3)^(1/2)))*COS(G13/3)) -(G3/3)</f>
        <v>4.4009093262708257E-5</v>
      </c>
      <c r="H14" s="4" t="s">
        <v>2</v>
      </c>
      <c r="I14" s="1"/>
    </row>
    <row r="15" spans="1:17" ht="35.25" customHeight="1" x14ac:dyDescent="0.25">
      <c r="A15" s="4" t="s">
        <v>55</v>
      </c>
      <c r="B15" s="5">
        <f>Systeme!AA21</f>
        <v>0</v>
      </c>
      <c r="C15" s="4" t="s">
        <v>0</v>
      </c>
      <c r="D15" s="4"/>
      <c r="E15" s="13" t="s">
        <v>44</v>
      </c>
      <c r="F15" s="3"/>
      <c r="G15" s="8">
        <f>((2*((-G6/3)^(1/2)))*COS((G13+(2*PI()))/3))-(G3/3)</f>
        <v>2.899203637589837E-9</v>
      </c>
      <c r="H15" s="4" t="s">
        <v>2</v>
      </c>
      <c r="I15" s="1"/>
      <c r="J15" s="13" t="s">
        <v>91</v>
      </c>
      <c r="K15" s="2"/>
      <c r="L15" s="8">
        <f>(B37)*((B14/B41)-(B15/B42))</f>
        <v>0</v>
      </c>
      <c r="N15" s="13" t="s">
        <v>26</v>
      </c>
      <c r="O15" s="9"/>
      <c r="P15" s="8">
        <f xml:space="preserve"> (+B26*L19*L7*(L9-(B27+B28)))-(B26*L19*L8)+(L19*B26*B27*B28*((B42*L22)-B15))</f>
        <v>2.190214869590584E-7</v>
      </c>
      <c r="Q15" s="4" t="s">
        <v>3</v>
      </c>
    </row>
    <row r="16" spans="1:17" ht="35.25" customHeight="1" x14ac:dyDescent="0.25">
      <c r="A16" s="4"/>
      <c r="B16" s="4"/>
      <c r="C16" s="4"/>
      <c r="D16" s="4"/>
      <c r="E16" s="13" t="s">
        <v>45</v>
      </c>
      <c r="F16" s="3"/>
      <c r="G16" s="8">
        <f>((2*((-G6/3)^(1/2)))*COS((G13+(4*PI()))/3))-(G3/3)</f>
        <v>2.5080075336541564E-6</v>
      </c>
      <c r="H16" s="4" t="s">
        <v>2</v>
      </c>
      <c r="I16" s="1"/>
      <c r="J16" s="13" t="s">
        <v>92</v>
      </c>
      <c r="K16" s="2"/>
      <c r="L16" s="8">
        <f>((B36/B40)+((B36+B37)/B41))</f>
        <v>2.0199999999999997E-6</v>
      </c>
      <c r="N16" s="13" t="s">
        <v>62</v>
      </c>
      <c r="O16" s="9"/>
      <c r="P16" s="8">
        <f xml:space="preserve"> (-B27*L20*L7*(L9-(B26+B28)))+(B27*L20*L8)-(L20*B26*B27*B28*((B42*L22)-B15))</f>
        <v>3.6284376998309998E-6</v>
      </c>
      <c r="Q16" s="4" t="s">
        <v>3</v>
      </c>
    </row>
    <row r="17" spans="1:17" ht="35.25" customHeight="1" x14ac:dyDescent="0.3">
      <c r="A17" s="4" t="s">
        <v>30</v>
      </c>
      <c r="B17" s="5">
        <f>Systeme!C18</f>
        <v>5000</v>
      </c>
      <c r="C17" s="4" t="s">
        <v>102</v>
      </c>
      <c r="D17" s="4"/>
      <c r="E17" s="14"/>
      <c r="I17" s="1"/>
      <c r="J17" s="13" t="s">
        <v>93</v>
      </c>
      <c r="K17" s="2"/>
      <c r="L17" s="8">
        <f>(((B37+B36)/B41)+(B37/B42))</f>
        <v>2.5099999999999997E-6</v>
      </c>
      <c r="N17" s="13" t="s">
        <v>87</v>
      </c>
      <c r="O17" s="9"/>
      <c r="P17" s="8">
        <f>(+B28*L21*L7*(L9-(B26+B27)))-(B28*L21*L8)+(L21*B26*B27*B28*((B42*L22)-B15))</f>
        <v>-3.8474591867900573E-6</v>
      </c>
      <c r="Q17" s="4" t="s">
        <v>3</v>
      </c>
    </row>
    <row r="18" spans="1:17" ht="35.25" customHeight="1" x14ac:dyDescent="0.25">
      <c r="A18" s="4" t="s">
        <v>31</v>
      </c>
      <c r="B18" s="5">
        <f>Systeme!K18</f>
        <v>500</v>
      </c>
      <c r="C18" s="4" t="s">
        <v>102</v>
      </c>
      <c r="D18" s="4"/>
      <c r="E18" s="15"/>
      <c r="F18" s="6" t="s">
        <v>41</v>
      </c>
      <c r="G18" s="4"/>
      <c r="H18" s="4"/>
      <c r="I18" s="1"/>
    </row>
    <row r="19" spans="1:17" ht="35.25" customHeight="1" x14ac:dyDescent="0.25">
      <c r="A19" s="4" t="s">
        <v>32</v>
      </c>
      <c r="B19" s="5">
        <f>Systeme!S18</f>
        <v>500</v>
      </c>
      <c r="C19" s="4" t="s">
        <v>102</v>
      </c>
      <c r="D19" s="4"/>
      <c r="E19" s="13" t="s">
        <v>43</v>
      </c>
      <c r="F19" s="3"/>
      <c r="G19" s="8">
        <f>((3*G7/G6))+(G3/3)</f>
        <v>1.2702945094614502E-5</v>
      </c>
      <c r="H19" s="4" t="s">
        <v>2</v>
      </c>
      <c r="I19" s="1"/>
      <c r="J19" s="13" t="s">
        <v>58</v>
      </c>
      <c r="K19" s="2"/>
      <c r="L19" s="8">
        <f xml:space="preserve"> (1/((B26-B27)*(B26-B28)))</f>
        <v>547553717.39630699</v>
      </c>
      <c r="N19" s="15"/>
      <c r="O19" s="6" t="s">
        <v>16</v>
      </c>
      <c r="Q19" s="4"/>
    </row>
    <row r="20" spans="1:17" ht="35.25" customHeight="1" x14ac:dyDescent="0.25">
      <c r="A20" s="4" t="s">
        <v>54</v>
      </c>
      <c r="B20" s="5">
        <f>Systeme!AA18</f>
        <v>2000</v>
      </c>
      <c r="C20" s="4" t="s">
        <v>102</v>
      </c>
      <c r="D20" s="4"/>
      <c r="E20" s="13" t="s">
        <v>44</v>
      </c>
      <c r="F20" s="3"/>
      <c r="G20" s="8">
        <f>(-((3*G7)/(2*G6)))+(G3/3)</f>
        <v>-2.9611472547307252E-5</v>
      </c>
      <c r="H20" s="4" t="s">
        <v>2</v>
      </c>
      <c r="I20" s="1"/>
      <c r="J20" s="13" t="s">
        <v>59</v>
      </c>
      <c r="K20" s="2"/>
      <c r="L20" s="8">
        <f>(1/((B27-B28)*(B26-B27)))</f>
        <v>-9071094249.5553169</v>
      </c>
      <c r="N20" s="13" t="s">
        <v>18</v>
      </c>
      <c r="O20" s="10"/>
      <c r="P20" s="8">
        <f>(P3/B26)+(P4/B27)+(P5/B28)</f>
        <v>-1875.0000000000005</v>
      </c>
      <c r="Q20" s="4" t="s">
        <v>9</v>
      </c>
    </row>
    <row r="21" spans="1:17" ht="35.25" customHeight="1" x14ac:dyDescent="0.25">
      <c r="A21" s="4"/>
      <c r="B21" s="4"/>
      <c r="C21" s="4"/>
      <c r="D21" s="4"/>
      <c r="E21" s="13" t="s">
        <v>45</v>
      </c>
      <c r="F21" s="3"/>
      <c r="G21" s="8">
        <f>(-((3*G7)/(2*G6)))+(G3/3)</f>
        <v>-2.9611472547307252E-5</v>
      </c>
      <c r="H21" s="4" t="s">
        <v>2</v>
      </c>
      <c r="I21" s="1"/>
      <c r="J21" s="13" t="s">
        <v>60</v>
      </c>
      <c r="K21" s="2"/>
      <c r="L21" s="8">
        <f xml:space="preserve"> (1/((B27-B28)*(B26-B28)))</f>
        <v>-9618647966.951622</v>
      </c>
      <c r="N21" s="13" t="s">
        <v>17</v>
      </c>
      <c r="O21" s="10"/>
      <c r="P21" s="8">
        <f>P20+P22</f>
        <v>-625.00000000000023</v>
      </c>
      <c r="Q21" s="4" t="s">
        <v>9</v>
      </c>
    </row>
    <row r="22" spans="1:17" ht="35.25" customHeight="1" x14ac:dyDescent="0.25">
      <c r="A22" s="4"/>
      <c r="B22" s="6" t="s">
        <v>7</v>
      </c>
      <c r="C22" s="4"/>
      <c r="D22" s="4"/>
      <c r="I22" s="4"/>
      <c r="J22" s="13" t="s">
        <v>69</v>
      </c>
      <c r="K22" s="2"/>
      <c r="L22" s="8">
        <f>(B12+B13+B14+B15)/(B39+B40+B41+B42)</f>
        <v>0.625</v>
      </c>
      <c r="N22" s="13" t="s">
        <v>63</v>
      </c>
      <c r="O22" s="10"/>
      <c r="P22" s="8">
        <f>(P15/B26)+(P16/B27)+(P17/B28)</f>
        <v>1250.0000000000002</v>
      </c>
      <c r="Q22" s="4" t="s">
        <v>9</v>
      </c>
    </row>
    <row r="23" spans="1:17" ht="35.25" customHeight="1" x14ac:dyDescent="0.3">
      <c r="A23" s="4" t="s">
        <v>50</v>
      </c>
      <c r="B23" s="5">
        <f>Systeme!G6</f>
        <v>1000</v>
      </c>
      <c r="C23" s="4" t="s">
        <v>1</v>
      </c>
      <c r="E23" s="14"/>
      <c r="F23" s="6" t="s">
        <v>42</v>
      </c>
      <c r="H23" s="4"/>
    </row>
    <row r="24" spans="1:17" ht="35.25" customHeight="1" x14ac:dyDescent="0.25">
      <c r="A24" s="11"/>
      <c r="B24" s="11"/>
      <c r="C24" s="4"/>
      <c r="E24" s="12" t="s">
        <v>51</v>
      </c>
      <c r="F24" s="2"/>
      <c r="G24" s="8" t="e">
        <f>(-(G7/2)+SQRT(G10) )^(1/3)</f>
        <v>#NUM!</v>
      </c>
      <c r="H24" s="4"/>
      <c r="N24" s="4"/>
      <c r="O24" s="6" t="s">
        <v>8</v>
      </c>
    </row>
    <row r="25" spans="1:17" ht="35.25" customHeight="1" x14ac:dyDescent="0.25">
      <c r="A25" s="4"/>
      <c r="B25" s="6" t="s">
        <v>46</v>
      </c>
      <c r="C25" s="4"/>
      <c r="E25" s="12" t="s">
        <v>52</v>
      </c>
      <c r="F25" s="2"/>
      <c r="G25" s="8" t="e">
        <f>(-(G7/2)-SQRT(G10) )^(1/3)</f>
        <v>#NUM!</v>
      </c>
      <c r="N25" s="7" t="s">
        <v>12</v>
      </c>
      <c r="O25" s="9"/>
      <c r="P25" s="8">
        <f>P3*EXP(-B26*B23) + P4*EXP(-B27*B23) + P5*EXP(-B28*B23)</f>
        <v>-1.9139083034015146E-2</v>
      </c>
      <c r="Q25" s="4" t="s">
        <v>74</v>
      </c>
    </row>
    <row r="26" spans="1:17" ht="35.25" customHeight="1" x14ac:dyDescent="0.25">
      <c r="A26" s="18" t="s">
        <v>47</v>
      </c>
      <c r="B26" s="19">
        <f>ABS(IF(G10&lt;0,G14,IF(G10=0,G19,G26)))</f>
        <v>4.4009093262708257E-5</v>
      </c>
      <c r="C26" s="4" t="s">
        <v>2</v>
      </c>
      <c r="E26" s="13" t="s">
        <v>43</v>
      </c>
      <c r="F26" s="3"/>
      <c r="G26" s="8" t="e">
        <f>G24+G25</f>
        <v>#NUM!</v>
      </c>
      <c r="H26" s="4" t="s">
        <v>2</v>
      </c>
      <c r="N26" s="7" t="s">
        <v>13</v>
      </c>
      <c r="O26" s="9"/>
      <c r="P26" s="8">
        <f>P7*EXP(-B26*B23) + P8*EXP(-B27*B23) + P9*EXP(-B28*B23)</f>
        <v>1.9138887372142744E-2</v>
      </c>
      <c r="Q26" s="4" t="s">
        <v>74</v>
      </c>
    </row>
    <row r="27" spans="1:17" ht="35.25" customHeight="1" x14ac:dyDescent="0.25">
      <c r="A27" s="18" t="s">
        <v>48</v>
      </c>
      <c r="B27" s="19">
        <f>ABS(IF(G10&lt;0,G15,IF(G10=0,G20,G27)))</f>
        <v>2.899203637589837E-9</v>
      </c>
      <c r="C27" s="4" t="s">
        <v>2</v>
      </c>
      <c r="E27" s="13" t="s">
        <v>44</v>
      </c>
      <c r="F27" s="3"/>
      <c r="G27" s="8" t="e">
        <f>-((G24+G25)/2)-(G4/3)+((G24+G25)/2)*SQRT(-3)</f>
        <v>#NUM!</v>
      </c>
      <c r="H27" s="4" t="s">
        <v>2</v>
      </c>
      <c r="N27" s="7" t="s">
        <v>15</v>
      </c>
      <c r="O27" s="9"/>
      <c r="P27" s="8">
        <f>P11*EXP(-B26*B23) + P12*EXP(-B27*B23) + P13*EXP(-B28*B23)</f>
        <v>1.954649398030991E-7</v>
      </c>
      <c r="Q27" s="4" t="s">
        <v>74</v>
      </c>
    </row>
    <row r="28" spans="1:17" ht="35.25" customHeight="1" x14ac:dyDescent="0.25">
      <c r="A28" s="18" t="s">
        <v>49</v>
      </c>
      <c r="B28" s="19">
        <f>ABS(IF(G10&lt;0,G16,IF(G10=0,G21,G28)))</f>
        <v>2.5080075336541564E-6</v>
      </c>
      <c r="C28" s="4" t="s">
        <v>2</v>
      </c>
      <c r="E28" s="13" t="s">
        <v>45</v>
      </c>
      <c r="F28" s="3"/>
      <c r="G28" s="8" t="e">
        <f>-((G24+G25)/2)-(G4/3)-((G24+G25)/2)*SQRT(-3)</f>
        <v>#NUM!</v>
      </c>
      <c r="H28" s="4" t="s">
        <v>2</v>
      </c>
      <c r="N28" s="7" t="s">
        <v>53</v>
      </c>
      <c r="O28" s="9"/>
      <c r="P28" s="8">
        <f>P15*EXP(-B26*B23) + P16*EXP(-B27*B23) + P17*EXP(-B28*B23)</f>
        <v>1.9693259422739112E-10</v>
      </c>
      <c r="Q28" s="4" t="s">
        <v>74</v>
      </c>
    </row>
    <row r="29" spans="1:17" ht="35.25" customHeight="1" x14ac:dyDescent="0.25">
      <c r="A29" s="1"/>
    </row>
    <row r="30" spans="1:17" ht="35.25" customHeight="1" x14ac:dyDescent="0.25">
      <c r="A30" s="1"/>
      <c r="B30" s="6" t="s">
        <v>95</v>
      </c>
      <c r="E30" s="4"/>
      <c r="F30" s="6" t="s">
        <v>64</v>
      </c>
      <c r="N30" s="4"/>
      <c r="O30" s="6" t="s">
        <v>10</v>
      </c>
      <c r="Q30" s="4"/>
    </row>
    <row r="31" spans="1:17" ht="35.25" customHeight="1" x14ac:dyDescent="0.25">
      <c r="A31" s="4" t="s">
        <v>103</v>
      </c>
      <c r="B31" s="5">
        <f>B3/B4</f>
        <v>1</v>
      </c>
      <c r="C31" s="4"/>
      <c r="E31" s="13">
        <f xml:space="preserve"> (1- EXP(-B26*B23))</f>
        <v>4.3054744321124438E-2</v>
      </c>
      <c r="F31" s="2"/>
      <c r="G31" s="8">
        <f>(P3/B26)*E31</f>
        <v>-19.562250730921505</v>
      </c>
      <c r="N31" s="7"/>
      <c r="O31" s="9"/>
      <c r="P31" s="8">
        <f>(P3/B26)*(1-EXP(-B26*B23)) + (P4/B27)*(1-EXP(-B27*B23))+ (P5/B28)*(1-EXP(-B28*B23))</f>
        <v>-19.566384271173831</v>
      </c>
      <c r="Q31" s="4" t="s">
        <v>0</v>
      </c>
    </row>
    <row r="32" spans="1:17" ht="35.25" customHeight="1" x14ac:dyDescent="0.25">
      <c r="A32" s="4" t="s">
        <v>104</v>
      </c>
      <c r="B32" s="5">
        <f>B6/B7</f>
        <v>1</v>
      </c>
      <c r="C32" s="4"/>
      <c r="E32" s="13">
        <f xml:space="preserve"> (1- EXP(-B27*B23))</f>
        <v>2.8991994348581684E-6</v>
      </c>
      <c r="F32" s="2"/>
      <c r="G32" s="8">
        <f>(P4/B27)*E32</f>
        <v>-4.1187084473509076E-3</v>
      </c>
      <c r="N32" s="7"/>
      <c r="O32" s="9"/>
      <c r="P32" s="8">
        <f>(P7/B26)*(1-EXP(-B26*B23)) + (P8/B27)*(1-EXP(-B27*B23))+ (P9/B28)*(1-EXP(-B28*B23))</f>
        <v>19.56628572250413</v>
      </c>
      <c r="Q32" s="4" t="s">
        <v>0</v>
      </c>
    </row>
    <row r="33" spans="1:17" ht="35.25" customHeight="1" x14ac:dyDescent="0.25">
      <c r="A33" s="4" t="s">
        <v>105</v>
      </c>
      <c r="B33" s="5">
        <f>B9/B10</f>
        <v>1</v>
      </c>
      <c r="C33" s="4"/>
      <c r="E33" s="13">
        <f xml:space="preserve"> (1- EXP(-B28*B23))</f>
        <v>2.5048651103823927E-3</v>
      </c>
      <c r="F33" s="2"/>
      <c r="G33" s="8">
        <f>(P5/B28)*E33</f>
        <v>-1.4831804974585714E-5</v>
      </c>
      <c r="N33" s="7"/>
      <c r="O33" s="9"/>
      <c r="P33" s="8">
        <f>(P11/B26)*(1-EXP(-B26*B23)) + (P12/B27)*(1-EXP(-B27*B23))+ (P13/B28)*(1-EXP(-B28*B23))</f>
        <v>9.8482771631486568E-5</v>
      </c>
      <c r="Q33" s="4" t="s">
        <v>0</v>
      </c>
    </row>
    <row r="34" spans="1:17" ht="35.25" customHeight="1" x14ac:dyDescent="0.25">
      <c r="A34" s="1"/>
      <c r="N34" s="7"/>
      <c r="O34" s="9"/>
      <c r="P34" s="8">
        <f>(P15/B26)*(1-EXP(-B26*B23)) + (P16/B27)*(1-EXP(-B27*B23))+ (P17/B28)*(1-EXP(-B28*B23))</f>
        <v>6.589807268570988E-8</v>
      </c>
      <c r="Q34" s="4" t="s">
        <v>0</v>
      </c>
    </row>
    <row r="35" spans="1:17" ht="35.25" customHeight="1" x14ac:dyDescent="0.25">
      <c r="A35" s="4" t="s">
        <v>94</v>
      </c>
      <c r="B35" s="5">
        <f>B3</f>
        <v>0.02</v>
      </c>
      <c r="C35" s="4" t="s">
        <v>34</v>
      </c>
      <c r="E35" s="13">
        <f xml:space="preserve"> (1- EXP(-B26*B23))</f>
        <v>4.3054744321124438E-2</v>
      </c>
      <c r="F35" s="2"/>
      <c r="G35" s="8">
        <f>(P7/B26)*E35</f>
        <v>19.56669784804803</v>
      </c>
    </row>
    <row r="36" spans="1:17" ht="35.25" customHeight="1" x14ac:dyDescent="0.25">
      <c r="A36" s="4" t="s">
        <v>106</v>
      </c>
      <c r="B36" s="5">
        <f>B6*B31</f>
        <v>5.0000000000000004E-6</v>
      </c>
      <c r="C36" s="4" t="s">
        <v>34</v>
      </c>
      <c r="E36" s="13">
        <f xml:space="preserve"> (1- EXP(-B27*B23))</f>
        <v>2.8991994348581684E-6</v>
      </c>
      <c r="F36" s="2"/>
      <c r="G36" s="8">
        <f>(P8/B26)*E36</f>
        <v>-2.7113304998848913E-8</v>
      </c>
      <c r="O36" s="6" t="s">
        <v>73</v>
      </c>
    </row>
    <row r="37" spans="1:17" ht="35.25" customHeight="1" x14ac:dyDescent="0.25">
      <c r="A37" s="4" t="s">
        <v>109</v>
      </c>
      <c r="B37" s="5">
        <f>B9*B31*B32</f>
        <v>9.999999999999998E-4</v>
      </c>
      <c r="C37" s="4" t="s">
        <v>34</v>
      </c>
      <c r="E37" s="13">
        <f xml:space="preserve"> (1- EXP(-B28*B23))</f>
        <v>2.5048651103823927E-3</v>
      </c>
      <c r="F37" s="2"/>
      <c r="G37" s="8">
        <f>(P9/B26)*E37</f>
        <v>-3.152732015761254E-8</v>
      </c>
      <c r="N37" s="22" t="s">
        <v>90</v>
      </c>
      <c r="O37" s="10"/>
      <c r="P37" s="8">
        <f>P31+P32+P33+P34</f>
        <v>3.0127809969027197E-15</v>
      </c>
      <c r="Q37" s="4"/>
    </row>
    <row r="38" spans="1:17" ht="35.25" customHeight="1" x14ac:dyDescent="0.25">
      <c r="A38" s="1"/>
    </row>
    <row r="39" spans="1:17" ht="35.25" customHeight="1" x14ac:dyDescent="0.25">
      <c r="A39" s="4" t="s">
        <v>107</v>
      </c>
      <c r="B39" s="5">
        <f>B17</f>
        <v>5000</v>
      </c>
      <c r="C39" s="4" t="s">
        <v>102</v>
      </c>
      <c r="E39" s="13">
        <f xml:space="preserve"> (1- EXP(-B26*B23))</f>
        <v>4.3054744321124438E-2</v>
      </c>
      <c r="F39" s="2"/>
      <c r="G39" s="8">
        <f>(P11/B26)*E39</f>
        <v>-4.6613890740366121E-3</v>
      </c>
    </row>
    <row r="40" spans="1:17" ht="35.25" customHeight="1" x14ac:dyDescent="0.25">
      <c r="A40" s="4" t="s">
        <v>108</v>
      </c>
      <c r="B40" s="5">
        <f>B18*B31</f>
        <v>500</v>
      </c>
      <c r="C40" s="4" t="s">
        <v>102</v>
      </c>
      <c r="E40" s="13">
        <f xml:space="preserve"> (1- EXP(-B27*B23))</f>
        <v>2.8991994348581684E-6</v>
      </c>
      <c r="F40" s="2"/>
      <c r="G40" s="8">
        <f>(P12/B27)*E40</f>
        <v>9.0184832773314012E-4</v>
      </c>
    </row>
    <row r="41" spans="1:17" ht="35.25" customHeight="1" x14ac:dyDescent="0.25">
      <c r="A41" s="4" t="s">
        <v>110</v>
      </c>
      <c r="B41" s="5">
        <f>B19*B31*B32</f>
        <v>500</v>
      </c>
      <c r="C41" s="4" t="s">
        <v>102</v>
      </c>
      <c r="E41" s="13">
        <f xml:space="preserve"> (1- EXP(-B28*B23))</f>
        <v>2.5048651103823927E-3</v>
      </c>
      <c r="F41" s="2"/>
      <c r="G41" s="8">
        <f>(P13/B27)*E41</f>
        <v>3.3374516789857469</v>
      </c>
    </row>
    <row r="42" spans="1:17" ht="35.25" customHeight="1" x14ac:dyDescent="0.25">
      <c r="A42" s="4" t="s">
        <v>111</v>
      </c>
      <c r="B42" s="5">
        <f>B20*B31*B32*B33</f>
        <v>2000</v>
      </c>
      <c r="C42" s="4" t="s">
        <v>102</v>
      </c>
    </row>
    <row r="43" spans="1:17" ht="35.25" customHeight="1" x14ac:dyDescent="0.25">
      <c r="E43" s="13">
        <f xml:space="preserve"> (1- EXP(-B26*B23))</f>
        <v>4.3054744321124438E-2</v>
      </c>
      <c r="F43" s="2"/>
      <c r="G43" s="8">
        <f>(P15/B26)*E35</f>
        <v>2.1427194751693108E-4</v>
      </c>
    </row>
    <row r="44" spans="1:17" ht="35.25" customHeight="1" x14ac:dyDescent="0.25">
      <c r="E44" s="13">
        <f xml:space="preserve"> (1- EXP(-B27*B23))</f>
        <v>2.8991994348581684E-6</v>
      </c>
      <c r="F44" s="2"/>
      <c r="G44" s="8">
        <f>(P16/B27)*E36</f>
        <v>3.6284324399900453E-3</v>
      </c>
    </row>
    <row r="45" spans="1:17" ht="35.25" customHeight="1" x14ac:dyDescent="0.25">
      <c r="E45" s="13">
        <f xml:space="preserve"> (1- EXP(-B28*B23))</f>
        <v>2.5048651103823927E-3</v>
      </c>
      <c r="F45" s="2"/>
      <c r="G45" s="8">
        <f>(P17/B28)*E37</f>
        <v>-3.8426384894342906E-3</v>
      </c>
    </row>
  </sheetData>
  <autoFilter ref="N24:Q28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2"/>
  <sheetViews>
    <sheetView workbookViewId="0">
      <selection activeCell="C999" sqref="C999"/>
    </sheetView>
  </sheetViews>
  <sheetFormatPr baseColWidth="10" defaultRowHeight="15" x14ac:dyDescent="0.25"/>
  <cols>
    <col min="1" max="1" width="18.7109375" style="4" customWidth="1"/>
    <col min="2" max="2" width="3.28515625" customWidth="1"/>
    <col min="4" max="4" width="11.42578125" style="19"/>
    <col min="5" max="5" width="3.42578125" style="5" customWidth="1"/>
    <col min="6" max="6" width="15" style="8" customWidth="1"/>
    <col min="7" max="7" width="11.42578125" style="21"/>
    <col min="8" max="8" width="3.28515625" customWidth="1"/>
    <col min="9" max="9" width="13.7109375" style="8" customWidth="1"/>
    <col min="10" max="10" width="11.42578125" style="21"/>
    <col min="11" max="11" width="3.28515625" customWidth="1"/>
    <col min="12" max="12" width="14.85546875" style="8" customWidth="1"/>
    <col min="13" max="13" width="11.42578125" style="21"/>
    <col min="14" max="14" width="3.28515625" customWidth="1"/>
    <col min="15" max="15" width="13.5703125" style="8" customWidth="1"/>
    <col min="16" max="16" width="11.42578125" style="21"/>
  </cols>
  <sheetData>
    <row r="1" spans="1:16" x14ac:dyDescent="0.25">
      <c r="D1" s="4"/>
      <c r="E1"/>
      <c r="F1" s="4"/>
      <c r="G1" s="4"/>
      <c r="I1" s="4"/>
      <c r="J1" s="4"/>
      <c r="K1" s="4" t="s">
        <v>85</v>
      </c>
      <c r="L1" s="4"/>
      <c r="M1" s="4"/>
      <c r="O1" s="4"/>
      <c r="P1" s="4"/>
    </row>
    <row r="2" spans="1:16" x14ac:dyDescent="0.25">
      <c r="A2" s="4" t="s">
        <v>75</v>
      </c>
      <c r="D2" s="19" t="s">
        <v>76</v>
      </c>
      <c r="F2" s="8" t="s">
        <v>77</v>
      </c>
      <c r="G2" s="21" t="s">
        <v>79</v>
      </c>
      <c r="I2" s="8" t="s">
        <v>78</v>
      </c>
      <c r="J2" s="21" t="s">
        <v>80</v>
      </c>
      <c r="L2" s="8" t="s">
        <v>81</v>
      </c>
      <c r="M2" s="21" t="s">
        <v>82</v>
      </c>
      <c r="O2" s="8" t="s">
        <v>83</v>
      </c>
      <c r="P2" s="21" t="s">
        <v>84</v>
      </c>
    </row>
    <row r="3" spans="1:16" x14ac:dyDescent="0.25">
      <c r="A3" s="4">
        <v>1</v>
      </c>
      <c r="D3" s="19">
        <f>A3*0.001 *Systeme!$G$6</f>
        <v>1</v>
      </c>
      <c r="F3" s="8">
        <f>('DGL 4'!$P$3/'DGL 4'!$B$26)*(1-EXP(-'DGL 4'!$B$26*D3)) + ('DGL 4'!$P$4/'DGL 4'!$B$27)*(1-EXP(-'DGL 4'!$B$27*D3))+ ('DGL 4'!$P$5/'DGL 4'!$B$28)*(1-EXP(-'DGL 4'!$B$28*D3))</f>
        <v>-1.9999560006506118E-2</v>
      </c>
      <c r="G3" s="21">
        <f>(F3+Systeme!$C$21)/Systeme!$C$18</f>
        <v>0.9999960000879986</v>
      </c>
      <c r="I3" s="8">
        <f>('DGL 4'!$P$7/'DGL 4'!$B$26)*(1-EXP(-'DGL 4'!$B$26*D3)) + ('DGL 4'!$P$8/'DGL 4'!$B$27)*(1-EXP(-'DGL 4'!$B$27*D3))+ ('DGL 4'!$P$9/'DGL 4'!$B$28)*(1-EXP(-'DGL 4'!$B$28*D3))</f>
        <v>1.9999559906473934E-2</v>
      </c>
      <c r="J3" s="21">
        <f>(I3+Systeme!$K$21)/Systeme!$K$18</f>
        <v>3.9999119812947867E-5</v>
      </c>
      <c r="L3" s="8">
        <f>-(F3+I3+O3)</f>
        <v>1.0000516993018734E-10</v>
      </c>
      <c r="M3" s="21">
        <f>(L3+Systeme!$S$21)/Systeme!$S$18</f>
        <v>2.0001033986037469E-13</v>
      </c>
      <c r="O3" s="8">
        <f>('DGL 4'!$P$15/'DGL 4'!$B$26)*(1-EXP(-'DGL 4'!$B$26*D3)) + ('DGL 4'!$P$16/'DGL 4'!$B$27)*(1-EXP(-'DGL 4'!$B$27*D3))+ ('DGL 4'!$P$17/'DGL 4'!$B$28)*(1-EXP(-'DGL 4'!$B$28*D3))</f>
        <v>2.7013994882175985E-14</v>
      </c>
      <c r="P3" s="21">
        <f>(O3+Systeme!$AA$21)/Systeme!$AA$18</f>
        <v>1.3506997441087992E-17</v>
      </c>
    </row>
    <row r="4" spans="1:16" x14ac:dyDescent="0.25">
      <c r="A4" s="4">
        <f>A3+1</f>
        <v>2</v>
      </c>
      <c r="D4" s="19">
        <f>A4*0.001 *Systeme!$G$6</f>
        <v>2</v>
      </c>
      <c r="F4" s="8">
        <f>('DGL 4'!$P$3/'DGL 4'!$B$26)*(1-EXP(-'DGL 4'!$B$26*D4)) + ('DGL 4'!$P$4/'DGL 4'!$B$27)*(1-EXP(-'DGL 4'!$B$27*D4))+ ('DGL 4'!$P$5/'DGL 4'!$B$28)*(1-EXP(-'DGL 4'!$B$28*D4))</f>
        <v>-3.9998240051720993E-2</v>
      </c>
      <c r="G4" s="21">
        <f>(F4+Systeme!$C$21)/Systeme!$C$18</f>
        <v>0.99999200035198976</v>
      </c>
      <c r="I4" s="8">
        <f>('DGL 4'!$P$7/'DGL 4'!$B$26)*(1-EXP(-'DGL 4'!$B$26*D4)) + ('DGL 4'!$P$8/'DGL 4'!$B$27)*(1-EXP(-'DGL 4'!$B$27*D4))+ ('DGL 4'!$P$9/'DGL 4'!$B$28)*(1-EXP(-'DGL 4'!$B$28*D4))</f>
        <v>3.9998239651652293E-2</v>
      </c>
      <c r="J4" s="21">
        <f>(I4+Systeme!$K$21)/Systeme!$K$18</f>
        <v>7.999647930330459E-5</v>
      </c>
      <c r="L4" s="8">
        <f t="shared" ref="L4:L67" si="0">-(F4+I4+O4)</f>
        <v>4.0000376304977735E-10</v>
      </c>
      <c r="M4" s="21">
        <f>(L4+Systeme!$S$21)/Systeme!$S$18</f>
        <v>8.000075260995547E-13</v>
      </c>
      <c r="O4" s="8">
        <f>('DGL 4'!$P$15/'DGL 4'!$B$26)*(1-EXP(-'DGL 4'!$B$26*D4)) + ('DGL 4'!$P$16/'DGL 4'!$B$27)*(1-EXP(-'DGL 4'!$B$27*D4))+ ('DGL 4'!$P$17/'DGL 4'!$B$28)*(1-EXP(-'DGL 4'!$B$28*D4))</f>
        <v>6.4937340444118363E-14</v>
      </c>
      <c r="P4" s="21">
        <f>(O4+Systeme!$AA$21)/Systeme!$AA$18</f>
        <v>3.246867022205918E-17</v>
      </c>
    </row>
    <row r="5" spans="1:16" x14ac:dyDescent="0.25">
      <c r="A5" s="4">
        <f t="shared" ref="A5:A68" si="1">A4+1</f>
        <v>3</v>
      </c>
      <c r="D5" s="19">
        <f>A5*0.001 *Systeme!$G$6</f>
        <v>3</v>
      </c>
      <c r="F5" s="8">
        <f>('DGL 4'!$P$3/'DGL 4'!$B$26)*(1-EXP(-'DGL 4'!$B$26*D5)) + ('DGL 4'!$P$4/'DGL 4'!$B$27)*(1-EXP(-'DGL 4'!$B$27*D5))+ ('DGL 4'!$P$5/'DGL 4'!$B$28)*(1-EXP(-'DGL 4'!$B$28*D5))</f>
        <v>-5.9996040174227772E-2</v>
      </c>
      <c r="G5" s="21">
        <f>(F5+Systeme!$C$21)/Systeme!$C$18</f>
        <v>0.99998800079196515</v>
      </c>
      <c r="I5" s="8">
        <f>('DGL 4'!$P$7/'DGL 4'!$B$26)*(1-EXP(-'DGL 4'!$B$26*D5)) + ('DGL 4'!$P$8/'DGL 4'!$B$27)*(1-EXP(-'DGL 4'!$B$27*D5))+ ('DGL 4'!$P$9/'DGL 4'!$B$28)*(1-EXP(-'DGL 4'!$B$28*D5))</f>
        <v>5.99960392743005E-2</v>
      </c>
      <c r="J5" s="21">
        <f>(I5+Systeme!$K$21)/Systeme!$K$18</f>
        <v>1.19992078548601E-4</v>
      </c>
      <c r="L5" s="8">
        <f t="shared" si="0"/>
        <v>8.9995202485374599E-10</v>
      </c>
      <c r="M5" s="21">
        <f>(L5+Systeme!$S$21)/Systeme!$S$18</f>
        <v>1.799904049707492E-12</v>
      </c>
      <c r="O5" s="8">
        <f>('DGL 4'!$P$15/'DGL 4'!$B$26)*(1-EXP(-'DGL 4'!$B$26*D5)) + ('DGL 4'!$P$16/'DGL 4'!$B$27)*(1-EXP(-'DGL 4'!$B$27*D5))+ ('DGL 4'!$P$17/'DGL 4'!$B$28)*(1-EXP(-'DGL 4'!$B$28*D5))</f>
        <v>-2.4753262251888362E-14</v>
      </c>
      <c r="P5" s="21">
        <f>(O5+Systeme!$AA$21)/Systeme!$AA$18</f>
        <v>-1.2376631125944181E-17</v>
      </c>
    </row>
    <row r="6" spans="1:16" x14ac:dyDescent="0.25">
      <c r="A6" s="4">
        <f t="shared" si="1"/>
        <v>4</v>
      </c>
      <c r="D6" s="19">
        <f>A6*0.001 *Systeme!$G$6</f>
        <v>4</v>
      </c>
      <c r="F6" s="8">
        <f>('DGL 4'!$P$3/'DGL 4'!$B$26)*(1-EXP(-'DGL 4'!$B$26*D6)) + ('DGL 4'!$P$4/'DGL 4'!$B$27)*(1-EXP(-'DGL 4'!$B$27*D6))+ ('DGL 4'!$P$5/'DGL 4'!$B$28)*(1-EXP(-'DGL 4'!$B$28*D6))</f>
        <v>-7.9992960413133182E-2</v>
      </c>
      <c r="G6" s="21">
        <f>(F6+Systeme!$C$21)/Systeme!$C$18</f>
        <v>0.99998400140791743</v>
      </c>
      <c r="I6" s="8">
        <f>('DGL 4'!$P$7/'DGL 4'!$B$26)*(1-EXP(-'DGL 4'!$B$26*D6)) + ('DGL 4'!$P$8/'DGL 4'!$B$27)*(1-EXP(-'DGL 4'!$B$27*D6))+ ('DGL 4'!$P$9/'DGL 4'!$B$28)*(1-EXP(-'DGL 4'!$B$28*D6))</f>
        <v>7.9992958813187159E-2</v>
      </c>
      <c r="J6" s="21">
        <f>(I6+Systeme!$K$21)/Systeme!$K$18</f>
        <v>1.5998591762637432E-4</v>
      </c>
      <c r="L6" s="8">
        <f t="shared" si="0"/>
        <v>1.5999097605251566E-9</v>
      </c>
      <c r="M6" s="21">
        <f>(L6+Systeme!$S$21)/Systeme!$S$18</f>
        <v>3.1998195210503133E-12</v>
      </c>
      <c r="O6" s="8">
        <f>('DGL 4'!$P$15/'DGL 4'!$B$26)*(1-EXP(-'DGL 4'!$B$26*D6)) + ('DGL 4'!$P$16/'DGL 4'!$B$27)*(1-EXP(-'DGL 4'!$B$27*D6))+ ('DGL 4'!$P$17/'DGL 4'!$B$28)*(1-EXP(-'DGL 4'!$B$28*D6))</f>
        <v>3.6262364774353531E-14</v>
      </c>
      <c r="P6" s="21">
        <f>(O6+Systeme!$AA$21)/Systeme!$AA$18</f>
        <v>1.8131182387176766E-17</v>
      </c>
    </row>
    <row r="7" spans="1:16" x14ac:dyDescent="0.25">
      <c r="A7" s="4">
        <f t="shared" si="1"/>
        <v>5</v>
      </c>
      <c r="D7" s="19">
        <f>A7*0.001 *Systeme!$G$6</f>
        <v>5</v>
      </c>
      <c r="F7" s="8">
        <f>('DGL 4'!$P$3/'DGL 4'!$B$26)*(1-EXP(-'DGL 4'!$B$26*D7)) + ('DGL 4'!$P$4/'DGL 4'!$B$27)*(1-EXP(-'DGL 4'!$B$27*D7))+ ('DGL 4'!$P$5/'DGL 4'!$B$28)*(1-EXP(-'DGL 4'!$B$28*D7))</f>
        <v>-9.9989000806761791E-2</v>
      </c>
      <c r="G7" s="21">
        <f>(F7+Systeme!$C$21)/Systeme!$C$18</f>
        <v>0.99998000219983862</v>
      </c>
      <c r="I7" s="8">
        <f>('DGL 4'!$P$7/'DGL 4'!$B$26)*(1-EXP(-'DGL 4'!$B$26*D7)) + ('DGL 4'!$P$8/'DGL 4'!$B$27)*(1-EXP(-'DGL 4'!$B$27*D7))+ ('DGL 4'!$P$9/'DGL 4'!$B$28)*(1-EXP(-'DGL 4'!$B$28*D7))</f>
        <v>9.9988998306992566E-2</v>
      </c>
      <c r="J7" s="21">
        <f>(I7+Systeme!$K$21)/Systeme!$K$18</f>
        <v>1.9997799661398513E-4</v>
      </c>
      <c r="L7" s="8">
        <f t="shared" si="0"/>
        <v>2.4997988830944065E-9</v>
      </c>
      <c r="M7" s="21">
        <f>(L7+Systeme!$S$21)/Systeme!$S$18</f>
        <v>4.9995977661888133E-12</v>
      </c>
      <c r="O7" s="8">
        <f>('DGL 4'!$P$15/'DGL 4'!$B$26)*(1-EXP(-'DGL 4'!$B$26*D7)) + ('DGL 4'!$P$16/'DGL 4'!$B$27)*(1-EXP(-'DGL 4'!$B$27*D7))+ ('DGL 4'!$P$17/'DGL 4'!$B$28)*(1-EXP(-'DGL 4'!$B$28*D7))</f>
        <v>-2.9658143752301844E-14</v>
      </c>
      <c r="P7" s="21">
        <f>(O7+Systeme!$AA$21)/Systeme!$AA$18</f>
        <v>-1.4829071876150923E-17</v>
      </c>
    </row>
    <row r="8" spans="1:16" x14ac:dyDescent="0.25">
      <c r="A8" s="4">
        <f t="shared" si="1"/>
        <v>6</v>
      </c>
      <c r="D8" s="19">
        <f>A8*0.001 *Systeme!$G$6</f>
        <v>6</v>
      </c>
      <c r="F8" s="8">
        <f>('DGL 4'!$P$3/'DGL 4'!$B$26)*(1-EXP(-'DGL 4'!$B$26*D8)) + ('DGL 4'!$P$4/'DGL 4'!$B$27)*(1-EXP(-'DGL 4'!$B$27*D8))+ ('DGL 4'!$P$5/'DGL 4'!$B$28)*(1-EXP(-'DGL 4'!$B$28*D8))</f>
        <v>-0.11998416139416987</v>
      </c>
      <c r="G8" s="21">
        <f>(F8+Systeme!$C$21)/Systeme!$C$18</f>
        <v>0.99997600316772117</v>
      </c>
      <c r="I8" s="8">
        <f>('DGL 4'!$P$7/'DGL 4'!$B$26)*(1-EXP(-'DGL 4'!$B$26*D8)) + ('DGL 4'!$P$8/'DGL 4'!$B$27)*(1-EXP(-'DGL 4'!$B$27*D8))+ ('DGL 4'!$P$9/'DGL 4'!$B$28)*(1-EXP(-'DGL 4'!$B$28*D8))</f>
        <v>0.1199841577944348</v>
      </c>
      <c r="J8" s="21">
        <f>(I8+Systeme!$K$21)/Systeme!$K$18</f>
        <v>2.3996831558886962E-4</v>
      </c>
      <c r="L8" s="8">
        <f t="shared" si="0"/>
        <v>3.5996790904288729E-9</v>
      </c>
      <c r="M8" s="21">
        <f>(L8+Systeme!$S$21)/Systeme!$S$18</f>
        <v>7.199358180857746E-12</v>
      </c>
      <c r="O8" s="8">
        <f>('DGL 4'!$P$15/'DGL 4'!$B$26)*(1-EXP(-'DGL 4'!$B$26*D8)) + ('DGL 4'!$P$16/'DGL 4'!$B$27)*(1-EXP(-'DGL 4'!$B$27*D8))+ ('DGL 4'!$P$17/'DGL 4'!$B$28)*(1-EXP(-'DGL 4'!$B$28*D8))</f>
        <v>5.5975155879763733E-14</v>
      </c>
      <c r="P8" s="21">
        <f>(O8+Systeme!$AA$21)/Systeme!$AA$18</f>
        <v>2.7987577939881868E-17</v>
      </c>
    </row>
    <row r="9" spans="1:16" x14ac:dyDescent="0.25">
      <c r="A9" s="4">
        <f t="shared" si="1"/>
        <v>7</v>
      </c>
      <c r="D9" s="19">
        <f>A9*0.001 *Systeme!$G$6</f>
        <v>7</v>
      </c>
      <c r="F9" s="8">
        <f>('DGL 4'!$P$3/'DGL 4'!$B$26)*(1-EXP(-'DGL 4'!$B$26*D9)) + ('DGL 4'!$P$4/'DGL 4'!$B$27)*(1-EXP(-'DGL 4'!$B$27*D9))+ ('DGL 4'!$P$5/'DGL 4'!$B$28)*(1-EXP(-'DGL 4'!$B$28*D9))</f>
        <v>-0.13997844221378281</v>
      </c>
      <c r="G9" s="21">
        <f>(F9+Systeme!$C$21)/Systeme!$C$18</f>
        <v>0.99997200431155719</v>
      </c>
      <c r="I9" s="8">
        <f>('DGL 4'!$P$7/'DGL 4'!$B$26)*(1-EXP(-'DGL 4'!$B$26*D9)) + ('DGL 4'!$P$8/'DGL 4'!$B$27)*(1-EXP(-'DGL 4'!$B$27*D9))+ ('DGL 4'!$P$9/'DGL 4'!$B$28)*(1-EXP(-'DGL 4'!$B$28*D9))</f>
        <v>0.13997843731429513</v>
      </c>
      <c r="J9" s="21">
        <f>(I9+Systeme!$K$21)/Systeme!$K$18</f>
        <v>2.7995687462859024E-4</v>
      </c>
      <c r="L9" s="8">
        <f t="shared" si="0"/>
        <v>4.899471985356853E-9</v>
      </c>
      <c r="M9" s="21">
        <f>(L9+Systeme!$S$21)/Systeme!$S$18</f>
        <v>9.7989439707137065E-12</v>
      </c>
      <c r="O9" s="8">
        <f>('DGL 4'!$P$15/'DGL 4'!$B$26)*(1-EXP(-'DGL 4'!$B$26*D9)) + ('DGL 4'!$P$16/'DGL 4'!$B$27)*(1-EXP(-'DGL 4'!$B$27*D9))+ ('DGL 4'!$P$17/'DGL 4'!$B$28)*(1-EXP(-'DGL 4'!$B$28*D9))</f>
        <v>1.5691322617335593E-14</v>
      </c>
      <c r="P9" s="21">
        <f>(O9+Systeme!$AA$21)/Systeme!$AA$18</f>
        <v>7.8456613086677972E-18</v>
      </c>
    </row>
    <row r="10" spans="1:16" x14ac:dyDescent="0.25">
      <c r="A10" s="4">
        <f t="shared" si="1"/>
        <v>8</v>
      </c>
      <c r="D10" s="19">
        <f>A10*0.001 *Systeme!$G$6</f>
        <v>8</v>
      </c>
      <c r="F10" s="8">
        <f>('DGL 4'!$P$3/'DGL 4'!$B$26)*(1-EXP(-'DGL 4'!$B$26*D10)) + ('DGL 4'!$P$4/'DGL 4'!$B$27)*(1-EXP(-'DGL 4'!$B$27*D10))+ ('DGL 4'!$P$5/'DGL 4'!$B$28)*(1-EXP(-'DGL 4'!$B$28*D10))</f>
        <v>-0.1599718433044488</v>
      </c>
      <c r="G10" s="21">
        <f>(F10+Systeme!$C$21)/Systeme!$C$18</f>
        <v>0.99996800563133914</v>
      </c>
      <c r="I10" s="8">
        <f>('DGL 4'!$P$7/'DGL 4'!$B$26)*(1-EXP(-'DGL 4'!$B$26*D10)) + ('DGL 4'!$P$8/'DGL 4'!$B$27)*(1-EXP(-'DGL 4'!$B$27*D10))+ ('DGL 4'!$P$9/'DGL 4'!$B$28)*(1-EXP(-'DGL 4'!$B$28*D10))</f>
        <v>0.15997183690525699</v>
      </c>
      <c r="J10" s="21">
        <f>(I10+Systeme!$K$21)/Systeme!$K$18</f>
        <v>3.19943673810514E-4</v>
      </c>
      <c r="L10" s="8">
        <f t="shared" si="0"/>
        <v>6.3992032941798615E-9</v>
      </c>
      <c r="M10" s="21">
        <f>(L10+Systeme!$S$21)/Systeme!$S$18</f>
        <v>1.2798406588359724E-11</v>
      </c>
      <c r="O10" s="8">
        <f>('DGL 4'!$P$15/'DGL 4'!$B$26)*(1-EXP(-'DGL 4'!$B$26*D10)) + ('DGL 4'!$P$16/'DGL 4'!$B$27)*(1-EXP(-'DGL 4'!$B$27*D10))+ ('DGL 4'!$P$17/'DGL 4'!$B$28)*(1-EXP(-'DGL 4'!$B$28*D10))</f>
        <v>-1.1478848199655139E-14</v>
      </c>
      <c r="P10" s="21">
        <f>(O10+Systeme!$AA$21)/Systeme!$AA$18</f>
        <v>-5.7394240998275699E-18</v>
      </c>
    </row>
    <row r="11" spans="1:16" x14ac:dyDescent="0.25">
      <c r="A11" s="4">
        <f t="shared" si="1"/>
        <v>9</v>
      </c>
      <c r="D11" s="19">
        <f>A11*0.001 *Systeme!$G$6</f>
        <v>9.0000000000000018</v>
      </c>
      <c r="F11" s="8">
        <f>('DGL 4'!$P$3/'DGL 4'!$B$26)*(1-EXP(-'DGL 4'!$B$26*D11)) + ('DGL 4'!$P$4/'DGL 4'!$B$27)*(1-EXP(-'DGL 4'!$B$27*D11))+ ('DGL 4'!$P$5/'DGL 4'!$B$28)*(1-EXP(-'DGL 4'!$B$28*D11))</f>
        <v>-0.17996436470506644</v>
      </c>
      <c r="G11" s="21">
        <f>(F11+Systeme!$C$21)/Systeme!$C$18</f>
        <v>0.99996400712705891</v>
      </c>
      <c r="I11" s="8">
        <f>('DGL 4'!$P$7/'DGL 4'!$B$26)*(1-EXP(-'DGL 4'!$B$26*D11)) + ('DGL 4'!$P$8/'DGL 4'!$B$27)*(1-EXP(-'DGL 4'!$B$27*D11))+ ('DGL 4'!$P$9/'DGL 4'!$B$28)*(1-EXP(-'DGL 4'!$B$28*D11))</f>
        <v>0.17996435660605423</v>
      </c>
      <c r="J11" s="21">
        <f>(I11+Systeme!$K$21)/Systeme!$K$18</f>
        <v>3.5992871321210843E-4</v>
      </c>
      <c r="L11" s="8">
        <f t="shared" si="0"/>
        <v>8.0988980336195839E-9</v>
      </c>
      <c r="M11" s="21">
        <f>(L11+Systeme!$S$21)/Systeme!$S$18</f>
        <v>1.6197796067239167E-11</v>
      </c>
      <c r="O11" s="8">
        <f>('DGL 4'!$P$15/'DGL 4'!$B$26)*(1-EXP(-'DGL 4'!$B$26*D11)) + ('DGL 4'!$P$16/'DGL 4'!$B$27)*(1-EXP(-'DGL 4'!$B$27*D11))+ ('DGL 4'!$P$17/'DGL 4'!$B$28)*(1-EXP(-'DGL 4'!$B$28*D11))</f>
        <v>1.1417726302181269E-13</v>
      </c>
      <c r="P11" s="21">
        <f>(O11+Systeme!$AA$21)/Systeme!$AA$18</f>
        <v>5.7088631510906346E-17</v>
      </c>
    </row>
    <row r="12" spans="1:16" x14ac:dyDescent="0.25">
      <c r="A12" s="4">
        <f t="shared" si="1"/>
        <v>10</v>
      </c>
      <c r="D12" s="19">
        <f>A12*0.001 *Systeme!$G$6</f>
        <v>10</v>
      </c>
      <c r="F12" s="8">
        <f>('DGL 4'!$P$3/'DGL 4'!$B$26)*(1-EXP(-'DGL 4'!$B$26*D12)) + ('DGL 4'!$P$4/'DGL 4'!$B$27)*(1-EXP(-'DGL 4'!$B$27*D12))+ ('DGL 4'!$P$5/'DGL 4'!$B$28)*(1-EXP(-'DGL 4'!$B$28*D12))</f>
        <v>-0.19995600645401065</v>
      </c>
      <c r="G12" s="21">
        <f>(F12+Systeme!$C$21)/Systeme!$C$18</f>
        <v>0.99996000879870917</v>
      </c>
      <c r="I12" s="8">
        <f>('DGL 4'!$P$7/'DGL 4'!$B$26)*(1-EXP(-'DGL 4'!$B$26*D12)) + ('DGL 4'!$P$8/'DGL 4'!$B$27)*(1-EXP(-'DGL 4'!$B$27*D12))+ ('DGL 4'!$P$9/'DGL 4'!$B$28)*(1-EXP(-'DGL 4'!$B$28*D12))</f>
        <v>0.19995599645541764</v>
      </c>
      <c r="J12" s="21">
        <f>(I12+Systeme!$K$21)/Systeme!$K$18</f>
        <v>3.9991199291083528E-4</v>
      </c>
      <c r="L12" s="8">
        <f t="shared" si="0"/>
        <v>9.998478161573753E-9</v>
      </c>
      <c r="M12" s="21">
        <f>(L12+Systeme!$S$21)/Systeme!$S$18</f>
        <v>1.9996956323147505E-11</v>
      </c>
      <c r="O12" s="8">
        <f>('DGL 4'!$P$15/'DGL 4'!$B$26)*(1-EXP(-'DGL 4'!$B$26*D12)) + ('DGL 4'!$P$16/'DGL 4'!$B$27)*(1-EXP(-'DGL 4'!$B$27*D12))+ ('DGL 4'!$P$17/'DGL 4'!$B$28)*(1-EXP(-'DGL 4'!$B$28*D12))</f>
        <v>1.1484752358110681E-13</v>
      </c>
      <c r="P12" s="21">
        <f>(O12+Systeme!$AA$21)/Systeme!$AA$18</f>
        <v>5.7423761790553406E-17</v>
      </c>
    </row>
    <row r="13" spans="1:16" x14ac:dyDescent="0.25">
      <c r="A13" s="4">
        <f t="shared" si="1"/>
        <v>11</v>
      </c>
      <c r="D13" s="19">
        <f>A13*0.001 *Systeme!$G$6</f>
        <v>11</v>
      </c>
      <c r="F13" s="8">
        <f>('DGL 4'!$P$3/'DGL 4'!$B$26)*(1-EXP(-'DGL 4'!$B$26*D13)) + ('DGL 4'!$P$4/'DGL 4'!$B$27)*(1-EXP(-'DGL 4'!$B$27*D13))+ ('DGL 4'!$P$5/'DGL 4'!$B$28)*(1-EXP(-'DGL 4'!$B$28*D13))</f>
        <v>-0.21994676859018</v>
      </c>
      <c r="G13" s="21">
        <f>(F13+Systeme!$C$21)/Systeme!$C$18</f>
        <v>0.99995601064628192</v>
      </c>
      <c r="I13" s="8">
        <f>('DGL 4'!$P$7/'DGL 4'!$B$26)*(1-EXP(-'DGL 4'!$B$26*D13)) + ('DGL 4'!$P$8/'DGL 4'!$B$27)*(1-EXP(-'DGL 4'!$B$27*D13))+ ('DGL 4'!$P$9/'DGL 4'!$B$28)*(1-EXP(-'DGL 4'!$B$28*D13))</f>
        <v>0.21994675649208112</v>
      </c>
      <c r="J13" s="21">
        <f>(I13+Systeme!$K$21)/Systeme!$K$18</f>
        <v>4.3989351298416221E-4</v>
      </c>
      <c r="L13" s="8">
        <f t="shared" si="0"/>
        <v>1.2097968809557348E-8</v>
      </c>
      <c r="M13" s="21">
        <f>(L13+Systeme!$S$21)/Systeme!$S$18</f>
        <v>2.4195937619114695E-11</v>
      </c>
      <c r="O13" s="8">
        <f>('DGL 4'!$P$15/'DGL 4'!$B$26)*(1-EXP(-'DGL 4'!$B$26*D13)) + ('DGL 4'!$P$16/'DGL 4'!$B$27)*(1-EXP(-'DGL 4'!$B$27*D13))+ ('DGL 4'!$P$17/'DGL 4'!$B$28)*(1-EXP(-'DGL 4'!$B$28*D13))</f>
        <v>1.3007424862687342E-13</v>
      </c>
      <c r="P13" s="21">
        <f>(O13+Systeme!$AA$21)/Systeme!$AA$18</f>
        <v>6.5037124313436709E-17</v>
      </c>
    </row>
    <row r="14" spans="1:16" x14ac:dyDescent="0.25">
      <c r="A14" s="4">
        <f t="shared" si="1"/>
        <v>12</v>
      </c>
      <c r="D14" s="19">
        <f>A14*0.001 *Systeme!$G$6</f>
        <v>12</v>
      </c>
      <c r="F14" s="8">
        <f>('DGL 4'!$P$3/'DGL 4'!$B$26)*(1-EXP(-'DGL 4'!$B$26*D14)) + ('DGL 4'!$P$4/'DGL 4'!$B$27)*(1-EXP(-'DGL 4'!$B$27*D14))+ ('DGL 4'!$P$5/'DGL 4'!$B$28)*(1-EXP(-'DGL 4'!$B$28*D14))</f>
        <v>-0.23993665115226495</v>
      </c>
      <c r="G14" s="21">
        <f>(F14+Systeme!$C$21)/Systeme!$C$18</f>
        <v>0.99995201266976952</v>
      </c>
      <c r="I14" s="8">
        <f>('DGL 4'!$P$7/'DGL 4'!$B$26)*(1-EXP(-'DGL 4'!$B$26*D14)) + ('DGL 4'!$P$8/'DGL 4'!$B$27)*(1-EXP(-'DGL 4'!$B$27*D14))+ ('DGL 4'!$P$9/'DGL 4'!$B$28)*(1-EXP(-'DGL 4'!$B$28*D14))</f>
        <v>0.23993663675474383</v>
      </c>
      <c r="J14" s="21">
        <f>(I14+Systeme!$K$21)/Systeme!$K$18</f>
        <v>4.7987327350948765E-4</v>
      </c>
      <c r="L14" s="8">
        <f t="shared" si="0"/>
        <v>1.4397360838552429E-8</v>
      </c>
      <c r="M14" s="21">
        <f>(L14+Systeme!$S$21)/Systeme!$S$18</f>
        <v>2.8794721677104859E-11</v>
      </c>
      <c r="O14" s="8">
        <f>('DGL 4'!$P$15/'DGL 4'!$B$26)*(1-EXP(-'DGL 4'!$B$26*D14)) + ('DGL 4'!$P$16/'DGL 4'!$B$27)*(1-EXP(-'DGL 4'!$B$27*D14))+ ('DGL 4'!$P$17/'DGL 4'!$B$28)*(1-EXP(-'DGL 4'!$B$28*D14))</f>
        <v>1.6028120535449206E-13</v>
      </c>
      <c r="P14" s="21">
        <f>(O14+Systeme!$AA$21)/Systeme!$AA$18</f>
        <v>8.0140602677246023E-17</v>
      </c>
    </row>
    <row r="15" spans="1:16" x14ac:dyDescent="0.25">
      <c r="A15" s="4">
        <f t="shared" si="1"/>
        <v>13</v>
      </c>
      <c r="D15" s="19">
        <f>A15*0.001 *Systeme!$G$6</f>
        <v>13.000000000000002</v>
      </c>
      <c r="F15" s="8">
        <f>('DGL 4'!$P$3/'DGL 4'!$B$26)*(1-EXP(-'DGL 4'!$B$26*D15)) + ('DGL 4'!$P$4/'DGL 4'!$B$27)*(1-EXP(-'DGL 4'!$B$27*D15))+ ('DGL 4'!$P$5/'DGL 4'!$B$28)*(1-EXP(-'DGL 4'!$B$28*D15))</f>
        <v>-0.25992565417895586</v>
      </c>
      <c r="G15" s="21">
        <f>(F15+Systeme!$C$21)/Systeme!$C$18</f>
        <v>0.99994801486916418</v>
      </c>
      <c r="I15" s="8">
        <f>('DGL 4'!$P$7/'DGL 4'!$B$26)*(1-EXP(-'DGL 4'!$B$26*D15)) + ('DGL 4'!$P$8/'DGL 4'!$B$27)*(1-EXP(-'DGL 4'!$B$27*D15))+ ('DGL 4'!$P$9/'DGL 4'!$B$28)*(1-EXP(-'DGL 4'!$B$28*D15))</f>
        <v>0.25992563728210505</v>
      </c>
      <c r="J15" s="21">
        <f>(I15+Systeme!$K$21)/Systeme!$K$18</f>
        <v>5.1985127456421012E-4</v>
      </c>
      <c r="L15" s="8">
        <f t="shared" si="0"/>
        <v>1.6896644915211372E-8</v>
      </c>
      <c r="M15" s="21">
        <f>(L15+Systeme!$S$21)/Systeme!$S$18</f>
        <v>3.3793289830422746E-11</v>
      </c>
      <c r="O15" s="8">
        <f>('DGL 4'!$P$15/'DGL 4'!$B$26)*(1-EXP(-'DGL 4'!$B$26*D15)) + ('DGL 4'!$P$16/'DGL 4'!$B$27)*(1-EXP(-'DGL 4'!$B$27*D15))+ ('DGL 4'!$P$17/'DGL 4'!$B$28)*(1-EXP(-'DGL 4'!$B$28*D15))</f>
        <v>2.0589220161692373E-13</v>
      </c>
      <c r="P15" s="21">
        <f>(O15+Systeme!$AA$21)/Systeme!$AA$18</f>
        <v>1.0294610080846187E-16</v>
      </c>
    </row>
    <row r="16" spans="1:16" x14ac:dyDescent="0.25">
      <c r="A16" s="4">
        <f t="shared" si="1"/>
        <v>14</v>
      </c>
      <c r="D16" s="19">
        <f>A16*0.001 *Systeme!$G$6</f>
        <v>14</v>
      </c>
      <c r="F16" s="8">
        <f>('DGL 4'!$P$3/'DGL 4'!$B$26)*(1-EXP(-'DGL 4'!$B$26*D16)) + ('DGL 4'!$P$4/'DGL 4'!$B$27)*(1-EXP(-'DGL 4'!$B$27*D16))+ ('DGL 4'!$P$5/'DGL 4'!$B$28)*(1-EXP(-'DGL 4'!$B$28*D16))</f>
        <v>-0.27991377770883596</v>
      </c>
      <c r="G16" s="21">
        <f>(F16+Systeme!$C$21)/Systeme!$C$18</f>
        <v>0.99994401724445814</v>
      </c>
      <c r="I16" s="8">
        <f>('DGL 4'!$P$7/'DGL 4'!$B$26)*(1-EXP(-'DGL 4'!$B$26*D16)) + ('DGL 4'!$P$8/'DGL 4'!$B$27)*(1-EXP(-'DGL 4'!$B$27*D16))+ ('DGL 4'!$P$9/'DGL 4'!$B$28)*(1-EXP(-'DGL 4'!$B$28*D16))</f>
        <v>0.27991375811293018</v>
      </c>
      <c r="J16" s="21">
        <f>(I16+Systeme!$K$21)/Systeme!$K$18</f>
        <v>5.5982751622586039E-4</v>
      </c>
      <c r="L16" s="8">
        <f t="shared" si="0"/>
        <v>1.9595777743641588E-8</v>
      </c>
      <c r="M16" s="21">
        <f>(L16+Systeme!$S$21)/Systeme!$S$18</f>
        <v>3.9191555487283176E-11</v>
      </c>
      <c r="O16" s="8">
        <f>('DGL 4'!$P$15/'DGL 4'!$B$26)*(1-EXP(-'DGL 4'!$B$26*D16)) + ('DGL 4'!$P$16/'DGL 4'!$B$27)*(1-EXP(-'DGL 4'!$B$27*D16))+ ('DGL 4'!$P$17/'DGL 4'!$B$28)*(1-EXP(-'DGL 4'!$B$28*D16))</f>
        <v>1.2804328723605568E-13</v>
      </c>
      <c r="P16" s="21">
        <f>(O16+Systeme!$AA$21)/Systeme!$AA$18</f>
        <v>6.4021643618027838E-17</v>
      </c>
    </row>
    <row r="17" spans="1:16" x14ac:dyDescent="0.25">
      <c r="A17" s="4">
        <f t="shared" si="1"/>
        <v>15</v>
      </c>
      <c r="D17" s="19">
        <f>A17*0.001 *Systeme!$G$6</f>
        <v>15</v>
      </c>
      <c r="F17" s="8">
        <f>('DGL 4'!$P$3/'DGL 4'!$B$26)*(1-EXP(-'DGL 4'!$B$26*D17)) + ('DGL 4'!$P$4/'DGL 4'!$B$27)*(1-EXP(-'DGL 4'!$B$27*D17))+ ('DGL 4'!$P$5/'DGL 4'!$B$28)*(1-EXP(-'DGL 4'!$B$28*D17))</f>
        <v>-0.29990102178086064</v>
      </c>
      <c r="G17" s="21">
        <f>(F17+Systeme!$C$21)/Systeme!$C$18</f>
        <v>0.99994001979564384</v>
      </c>
      <c r="I17" s="8">
        <f>('DGL 4'!$P$7/'DGL 4'!$B$26)*(1-EXP(-'DGL 4'!$B$26*D17)) + ('DGL 4'!$P$8/'DGL 4'!$B$27)*(1-EXP(-'DGL 4'!$B$27*D17))+ ('DGL 4'!$P$9/'DGL 4'!$B$28)*(1-EXP(-'DGL 4'!$B$28*D17))</f>
        <v>0.29990099928583647</v>
      </c>
      <c r="J17" s="21">
        <f>(I17+Systeme!$K$21)/Systeme!$K$18</f>
        <v>5.998019985716729E-4</v>
      </c>
      <c r="L17" s="8">
        <f t="shared" si="0"/>
        <v>2.2494818783102969E-8</v>
      </c>
      <c r="M17" s="21">
        <f>(L17+Systeme!$S$21)/Systeme!$S$18</f>
        <v>4.4989637566205939E-11</v>
      </c>
      <c r="O17" s="8">
        <f>('DGL 4'!$P$15/'DGL 4'!$B$26)*(1-EXP(-'DGL 4'!$B$26*D17)) + ('DGL 4'!$P$16/'DGL 4'!$B$27)*(1-EXP(-'DGL 4'!$B$27*D17))+ ('DGL 4'!$P$17/'DGL 4'!$B$28)*(1-EXP(-'DGL 4'!$B$28*D17))</f>
        <v>2.0539362447164269E-13</v>
      </c>
      <c r="P17" s="21">
        <f>(O17+Systeme!$AA$21)/Systeme!$AA$18</f>
        <v>1.0269681223582135E-16</v>
      </c>
    </row>
    <row r="18" spans="1:16" x14ac:dyDescent="0.25">
      <c r="A18" s="4">
        <f t="shared" si="1"/>
        <v>16</v>
      </c>
      <c r="D18" s="19">
        <f>A18*0.001 *Systeme!$G$6</f>
        <v>16</v>
      </c>
      <c r="F18" s="8">
        <f>('DGL 4'!$P$3/'DGL 4'!$B$26)*(1-EXP(-'DGL 4'!$B$26*D18)) + ('DGL 4'!$P$4/'DGL 4'!$B$27)*(1-EXP(-'DGL 4'!$B$27*D18))+ ('DGL 4'!$P$5/'DGL 4'!$B$28)*(1-EXP(-'DGL 4'!$B$28*D18))</f>
        <v>-0.31988738643371389</v>
      </c>
      <c r="G18" s="21">
        <f>(F18+Systeme!$C$21)/Systeme!$C$18</f>
        <v>0.99993602252271319</v>
      </c>
      <c r="I18" s="8">
        <f>('DGL 4'!$P$7/'DGL 4'!$B$26)*(1-EXP(-'DGL 4'!$B$26*D18)) + ('DGL 4'!$P$8/'DGL 4'!$B$27)*(1-EXP(-'DGL 4'!$B$27*D18))+ ('DGL 4'!$P$9/'DGL 4'!$B$28)*(1-EXP(-'DGL 4'!$B$28*D18))</f>
        <v>0.31988736083969016</v>
      </c>
      <c r="J18" s="21">
        <f>(I18+Systeme!$K$21)/Systeme!$K$18</f>
        <v>6.3977472167938028E-4</v>
      </c>
      <c r="L18" s="8">
        <f t="shared" si="0"/>
        <v>2.5593724482989954E-8</v>
      </c>
      <c r="M18" s="21">
        <f>(L18+Systeme!$S$21)/Systeme!$S$18</f>
        <v>5.118744896597991E-11</v>
      </c>
      <c r="O18" s="8">
        <f>('DGL 4'!$P$15/'DGL 4'!$B$26)*(1-EXP(-'DGL 4'!$B$26*D18)) + ('DGL 4'!$P$16/'DGL 4'!$B$27)*(1-EXP(-'DGL 4'!$B$27*D18))+ ('DGL 4'!$P$17/'DGL 4'!$B$28)*(1-EXP(-'DGL 4'!$B$28*D18))</f>
        <v>2.9925070939035986E-13</v>
      </c>
      <c r="P18" s="21">
        <f>(O18+Systeme!$AA$21)/Systeme!$AA$18</f>
        <v>1.4962535469517993E-16</v>
      </c>
    </row>
    <row r="19" spans="1:16" x14ac:dyDescent="0.25">
      <c r="A19" s="4">
        <f t="shared" si="1"/>
        <v>17</v>
      </c>
      <c r="D19" s="19">
        <f>A19*0.001 *Systeme!$G$6</f>
        <v>17</v>
      </c>
      <c r="F19" s="8">
        <f>('DGL 4'!$P$3/'DGL 4'!$B$26)*(1-EXP(-'DGL 4'!$B$26*D19)) + ('DGL 4'!$P$4/'DGL 4'!$B$27)*(1-EXP(-'DGL 4'!$B$27*D19))+ ('DGL 4'!$P$5/'DGL 4'!$B$28)*(1-EXP(-'DGL 4'!$B$28*D19))</f>
        <v>-0.33987287170577701</v>
      </c>
      <c r="G19" s="21">
        <f>(F19+Systeme!$C$21)/Systeme!$C$18</f>
        <v>0.99993202542565884</v>
      </c>
      <c r="I19" s="8">
        <f>('DGL 4'!$P$7/'DGL 4'!$B$26)*(1-EXP(-'DGL 4'!$B$26*D19)) + ('DGL 4'!$P$8/'DGL 4'!$B$27)*(1-EXP(-'DGL 4'!$B$27*D19))+ ('DGL 4'!$P$9/'DGL 4'!$B$28)*(1-EXP(-'DGL 4'!$B$28*D19))</f>
        <v>0.33987284281305508</v>
      </c>
      <c r="J19" s="21">
        <f>(I19+Systeme!$K$21)/Systeme!$K$18</f>
        <v>6.7974568562611019E-4</v>
      </c>
      <c r="L19" s="8">
        <f t="shared" si="0"/>
        <v>2.889245084814699E-8</v>
      </c>
      <c r="M19" s="21">
        <f>(L19+Systeme!$S$21)/Systeme!$S$18</f>
        <v>5.7784901696293981E-11</v>
      </c>
      <c r="O19" s="8">
        <f>('DGL 4'!$P$15/'DGL 4'!$B$26)*(1-EXP(-'DGL 4'!$B$26*D19)) + ('DGL 4'!$P$16/'DGL 4'!$B$27)*(1-EXP(-'DGL 4'!$B$27*D19))+ ('DGL 4'!$P$17/'DGL 4'!$B$28)*(1-EXP(-'DGL 4'!$B$28*D19))</f>
        <v>2.7108903229849934E-13</v>
      </c>
      <c r="P19" s="21">
        <f>(O19+Systeme!$AA$21)/Systeme!$AA$18</f>
        <v>1.3554451614924967E-16</v>
      </c>
    </row>
    <row r="20" spans="1:16" x14ac:dyDescent="0.25">
      <c r="A20" s="4">
        <f t="shared" si="1"/>
        <v>18</v>
      </c>
      <c r="D20" s="19">
        <f>A20*0.001 *Systeme!$G$6</f>
        <v>18.000000000000004</v>
      </c>
      <c r="F20" s="8">
        <f>('DGL 4'!$P$3/'DGL 4'!$B$26)*(1-EXP(-'DGL 4'!$B$26*D20)) + ('DGL 4'!$P$4/'DGL 4'!$B$27)*(1-EXP(-'DGL 4'!$B$27*D20))+ ('DGL 4'!$P$5/'DGL 4'!$B$28)*(1-EXP(-'DGL 4'!$B$28*D20))</f>
        <v>-0.35985747763615689</v>
      </c>
      <c r="G20" s="21">
        <f>(F20+Systeme!$C$21)/Systeme!$C$18</f>
        <v>0.99992802850447282</v>
      </c>
      <c r="I20" s="8">
        <f>('DGL 4'!$P$7/'DGL 4'!$B$26)*(1-EXP(-'DGL 4'!$B$26*D20)) + ('DGL 4'!$P$8/'DGL 4'!$B$27)*(1-EXP(-'DGL 4'!$B$27*D20))+ ('DGL 4'!$P$9/'DGL 4'!$B$28)*(1-EXP(-'DGL 4'!$B$28*D20))</f>
        <v>0.35985744524469965</v>
      </c>
      <c r="J20" s="21">
        <f>(I20+Systeme!$K$21)/Systeme!$K$18</f>
        <v>7.1971489048939933E-4</v>
      </c>
      <c r="L20" s="8">
        <f t="shared" si="0"/>
        <v>3.2391058009910564E-8</v>
      </c>
      <c r="M20" s="21">
        <f>(L20+Systeme!$S$21)/Systeme!$S$18</f>
        <v>6.4782116019821123E-11</v>
      </c>
      <c r="O20" s="8">
        <f>('DGL 4'!$P$15/'DGL 4'!$B$26)*(1-EXP(-'DGL 4'!$B$26*D20)) + ('DGL 4'!$P$16/'DGL 4'!$B$27)*(1-EXP(-'DGL 4'!$B$27*D20))+ ('DGL 4'!$P$17/'DGL 4'!$B$28)*(1-EXP(-'DGL 4'!$B$28*D20))</f>
        <v>3.9922874576527045E-13</v>
      </c>
      <c r="P20" s="21">
        <f>(O20+Systeme!$AA$21)/Systeme!$AA$18</f>
        <v>1.9961437288263524E-16</v>
      </c>
    </row>
    <row r="21" spans="1:16" x14ac:dyDescent="0.25">
      <c r="A21" s="4">
        <f t="shared" si="1"/>
        <v>19</v>
      </c>
      <c r="D21" s="19">
        <f>A21*0.001 *Systeme!$G$6</f>
        <v>19</v>
      </c>
      <c r="F21" s="8">
        <f>('DGL 4'!$P$3/'DGL 4'!$B$26)*(1-EXP(-'DGL 4'!$B$26*D21)) + ('DGL 4'!$P$4/'DGL 4'!$B$27)*(1-EXP(-'DGL 4'!$B$27*D21))+ ('DGL 4'!$P$5/'DGL 4'!$B$28)*(1-EXP(-'DGL 4'!$B$28*D21))</f>
        <v>-0.37984120426322837</v>
      </c>
      <c r="G21" s="21">
        <f>(F21+Systeme!$C$21)/Systeme!$C$18</f>
        <v>0.99992403175914735</v>
      </c>
      <c r="I21" s="8">
        <f>('DGL 4'!$P$7/'DGL 4'!$B$26)*(1-EXP(-'DGL 4'!$B$26*D21)) + ('DGL 4'!$P$8/'DGL 4'!$B$27)*(1-EXP(-'DGL 4'!$B$27*D21))+ ('DGL 4'!$P$9/'DGL 4'!$B$28)*(1-EXP(-'DGL 4'!$B$28*D21))</f>
        <v>0.37984116817335456</v>
      </c>
      <c r="J21" s="21">
        <f>(I21+Systeme!$K$21)/Systeme!$K$18</f>
        <v>7.5968233634670908E-4</v>
      </c>
      <c r="L21" s="8">
        <f t="shared" si="0"/>
        <v>3.6089467783588882E-8</v>
      </c>
      <c r="M21" s="21">
        <f>(L21+Systeme!$S$21)/Systeme!$S$18</f>
        <v>7.2178935567177767E-11</v>
      </c>
      <c r="O21" s="8">
        <f>('DGL 4'!$P$15/'DGL 4'!$B$26)*(1-EXP(-'DGL 4'!$B$26*D21)) + ('DGL 4'!$P$16/'DGL 4'!$B$27)*(1-EXP(-'DGL 4'!$B$27*D21))+ ('DGL 4'!$P$17/'DGL 4'!$B$28)*(1-EXP(-'DGL 4'!$B$28*D21))</f>
        <v>4.0602806219199733E-13</v>
      </c>
      <c r="P21" s="21">
        <f>(O21+Systeme!$AA$21)/Systeme!$AA$18</f>
        <v>2.0301403109599866E-16</v>
      </c>
    </row>
    <row r="22" spans="1:16" x14ac:dyDescent="0.25">
      <c r="A22" s="4">
        <f t="shared" si="1"/>
        <v>20</v>
      </c>
      <c r="D22" s="19">
        <f>A22*0.001 *Systeme!$G$6</f>
        <v>20</v>
      </c>
      <c r="F22" s="8">
        <f>('DGL 4'!$P$3/'DGL 4'!$B$26)*(1-EXP(-'DGL 4'!$B$26*D22)) + ('DGL 4'!$P$4/'DGL 4'!$B$27)*(1-EXP(-'DGL 4'!$B$27*D22))+ ('DGL 4'!$P$5/'DGL 4'!$B$28)*(1-EXP(-'DGL 4'!$B$28*D22))</f>
        <v>-0.39982405162599749</v>
      </c>
      <c r="G22" s="21">
        <f>(F22+Systeme!$C$21)/Systeme!$C$18</f>
        <v>0.99992003518967487</v>
      </c>
      <c r="I22" s="8">
        <f>('DGL 4'!$P$7/'DGL 4'!$B$26)*(1-EXP(-'DGL 4'!$B$26*D22)) + ('DGL 4'!$P$8/'DGL 4'!$B$27)*(1-EXP(-'DGL 4'!$B$27*D22))+ ('DGL 4'!$P$9/'DGL 4'!$B$28)*(1-EXP(-'DGL 4'!$B$28*D22))</f>
        <v>0.3998240116376876</v>
      </c>
      <c r="J22" s="21">
        <f>(I22+Systeme!$K$21)/Systeme!$K$18</f>
        <v>7.9964802327537525E-4</v>
      </c>
      <c r="L22" s="8">
        <f t="shared" si="0"/>
        <v>3.9987739909223092E-8</v>
      </c>
      <c r="M22" s="21">
        <f>(L22+Systeme!$S$21)/Systeme!$S$18</f>
        <v>7.9975479818446179E-11</v>
      </c>
      <c r="O22" s="8">
        <f>('DGL 4'!$P$15/'DGL 4'!$B$26)*(1-EXP(-'DGL 4'!$B$26*D22)) + ('DGL 4'!$P$16/'DGL 4'!$B$27)*(1-EXP(-'DGL 4'!$B$27*D22))+ ('DGL 4'!$P$17/'DGL 4'!$B$28)*(1-EXP(-'DGL 4'!$B$28*D22))</f>
        <v>5.6997638488327784E-13</v>
      </c>
      <c r="P22" s="21">
        <f>(O22+Systeme!$AA$21)/Systeme!$AA$18</f>
        <v>2.8498819244163894E-16</v>
      </c>
    </row>
    <row r="23" spans="1:16" x14ac:dyDescent="0.25">
      <c r="A23" s="4">
        <f t="shared" si="1"/>
        <v>21</v>
      </c>
      <c r="D23" s="19">
        <f>A23*0.001 *Systeme!$G$6</f>
        <v>21</v>
      </c>
      <c r="F23" s="8">
        <f>('DGL 4'!$P$3/'DGL 4'!$B$26)*(1-EXP(-'DGL 4'!$B$26*D23)) + ('DGL 4'!$P$4/'DGL 4'!$B$27)*(1-EXP(-'DGL 4'!$B$27*D23))+ ('DGL 4'!$P$5/'DGL 4'!$B$28)*(1-EXP(-'DGL 4'!$B$28*D23))</f>
        <v>-0.41980601976283904</v>
      </c>
      <c r="G23" s="21">
        <f>(F23+Systeme!$C$21)/Systeme!$C$18</f>
        <v>0.9999160387960474</v>
      </c>
      <c r="I23" s="8">
        <f>('DGL 4'!$P$7/'DGL 4'!$B$26)*(1-EXP(-'DGL 4'!$B$26*D23)) + ('DGL 4'!$P$8/'DGL 4'!$B$27)*(1-EXP(-'DGL 4'!$B$27*D23))+ ('DGL 4'!$P$9/'DGL 4'!$B$28)*(1-EXP(-'DGL 4'!$B$28*D23))</f>
        <v>0.41980597567642958</v>
      </c>
      <c r="J23" s="21">
        <f>(I23+Systeme!$K$21)/Systeme!$K$18</f>
        <v>8.396119513528591E-4</v>
      </c>
      <c r="L23" s="8">
        <f t="shared" si="0"/>
        <v>4.4085795865327548E-8</v>
      </c>
      <c r="M23" s="21">
        <f>(L23+Systeme!$S$21)/Systeme!$S$18</f>
        <v>8.8171591730655096E-11</v>
      </c>
      <c r="O23" s="8">
        <f>('DGL 4'!$P$15/'DGL 4'!$B$26)*(1-EXP(-'DGL 4'!$B$26*D23)) + ('DGL 4'!$P$16/'DGL 4'!$B$27)*(1-EXP(-'DGL 4'!$B$27*D23))+ ('DGL 4'!$P$17/'DGL 4'!$B$28)*(1-EXP(-'DGL 4'!$B$28*D23))</f>
        <v>6.1360218663909782E-13</v>
      </c>
      <c r="P23" s="21">
        <f>(O23+Systeme!$AA$21)/Systeme!$AA$18</f>
        <v>3.068010933195489E-16</v>
      </c>
    </row>
    <row r="24" spans="1:16" x14ac:dyDescent="0.25">
      <c r="A24" s="4">
        <f t="shared" si="1"/>
        <v>22</v>
      </c>
      <c r="D24" s="19">
        <f>A24*0.001 *Systeme!$G$6</f>
        <v>22</v>
      </c>
      <c r="F24" s="8">
        <f>('DGL 4'!$P$3/'DGL 4'!$B$26)*(1-EXP(-'DGL 4'!$B$26*D24)) + ('DGL 4'!$P$4/'DGL 4'!$B$27)*(1-EXP(-'DGL 4'!$B$27*D24))+ ('DGL 4'!$P$5/'DGL 4'!$B$28)*(1-EXP(-'DGL 4'!$B$28*D24))</f>
        <v>-0.43978710871260118</v>
      </c>
      <c r="G24" s="21">
        <f>(F24+Systeme!$C$21)/Systeme!$C$18</f>
        <v>0.99991204257825761</v>
      </c>
      <c r="I24" s="8">
        <f>('DGL 4'!$P$7/'DGL 4'!$B$26)*(1-EXP(-'DGL 4'!$B$26*D24)) + ('DGL 4'!$P$8/'DGL 4'!$B$27)*(1-EXP(-'DGL 4'!$B$27*D24))+ ('DGL 4'!$P$9/'DGL 4'!$B$28)*(1-EXP(-'DGL 4'!$B$28*D24))</f>
        <v>0.43978706032826376</v>
      </c>
      <c r="J24" s="21">
        <f>(I24+Systeme!$K$21)/Systeme!$K$18</f>
        <v>8.7957412065652757E-4</v>
      </c>
      <c r="L24" s="8">
        <f t="shared" si="0"/>
        <v>4.8383661489198961E-8</v>
      </c>
      <c r="M24" s="21">
        <f>(L24+Systeme!$S$21)/Systeme!$S$18</f>
        <v>9.6767322978397924E-11</v>
      </c>
      <c r="O24" s="8">
        <f>('DGL 4'!$P$15/'DGL 4'!$B$26)*(1-EXP(-'DGL 4'!$B$26*D24)) + ('DGL 4'!$P$16/'DGL 4'!$B$27)*(1-EXP(-'DGL 4'!$B$27*D24))+ ('DGL 4'!$P$17/'DGL 4'!$B$28)*(1-EXP(-'DGL 4'!$B$28*D24))</f>
        <v>6.7593628990444271E-13</v>
      </c>
      <c r="P24" s="21">
        <f>(O24+Systeme!$AA$21)/Systeme!$AA$18</f>
        <v>3.3796814495222134E-16</v>
      </c>
    </row>
    <row r="25" spans="1:16" x14ac:dyDescent="0.25">
      <c r="A25" s="4">
        <f t="shared" si="1"/>
        <v>23</v>
      </c>
      <c r="D25" s="19">
        <f>A25*0.001 *Systeme!$G$6</f>
        <v>23</v>
      </c>
      <c r="F25" s="8">
        <f>('DGL 4'!$P$3/'DGL 4'!$B$26)*(1-EXP(-'DGL 4'!$B$26*D25)) + ('DGL 4'!$P$4/'DGL 4'!$B$27)*(1-EXP(-'DGL 4'!$B$27*D25))+ ('DGL 4'!$P$5/'DGL 4'!$B$28)*(1-EXP(-'DGL 4'!$B$28*D25))</f>
        <v>-0.4597673185140248</v>
      </c>
      <c r="G25" s="21">
        <f>(F25+Systeme!$C$21)/Systeme!$C$18</f>
        <v>0.99990804653629717</v>
      </c>
      <c r="I25" s="8">
        <f>('DGL 4'!$P$7/'DGL 4'!$B$26)*(1-EXP(-'DGL 4'!$B$26*D25)) + ('DGL 4'!$P$8/'DGL 4'!$B$27)*(1-EXP(-'DGL 4'!$B$27*D25))+ ('DGL 4'!$P$9/'DGL 4'!$B$28)*(1-EXP(-'DGL 4'!$B$28*D25))</f>
        <v>0.45976726563193993</v>
      </c>
      <c r="J25" s="21">
        <f>(I25+Systeme!$K$21)/Systeme!$K$18</f>
        <v>9.1953453126387985E-4</v>
      </c>
      <c r="L25" s="8">
        <f t="shared" si="0"/>
        <v>5.2881327304408901E-8</v>
      </c>
      <c r="M25" s="21">
        <f>(L25+Systeme!$S$21)/Systeme!$S$18</f>
        <v>1.057626546088178E-10</v>
      </c>
      <c r="O25" s="8">
        <f>('DGL 4'!$P$15/'DGL 4'!$B$26)*(1-EXP(-'DGL 4'!$B$26*D25)) + ('DGL 4'!$P$16/'DGL 4'!$B$27)*(1-EXP(-'DGL 4'!$B$27*D25))+ ('DGL 4'!$P$17/'DGL 4'!$B$28)*(1-EXP(-'DGL 4'!$B$28*D25))</f>
        <v>7.5757333891333933E-13</v>
      </c>
      <c r="P25" s="21">
        <f>(O25+Systeme!$AA$21)/Systeme!$AA$18</f>
        <v>3.7878666945666968E-16</v>
      </c>
    </row>
    <row r="26" spans="1:16" x14ac:dyDescent="0.25">
      <c r="A26" s="4">
        <f t="shared" si="1"/>
        <v>24</v>
      </c>
      <c r="D26" s="19">
        <f>A26*0.001 *Systeme!$G$6</f>
        <v>24</v>
      </c>
      <c r="F26" s="8">
        <f>('DGL 4'!$P$3/'DGL 4'!$B$26)*(1-EXP(-'DGL 4'!$B$26*D26)) + ('DGL 4'!$P$4/'DGL 4'!$B$27)*(1-EXP(-'DGL 4'!$B$27*D26))+ ('DGL 4'!$P$5/'DGL 4'!$B$28)*(1-EXP(-'DGL 4'!$B$28*D26))</f>
        <v>-0.47974664920569954</v>
      </c>
      <c r="G26" s="21">
        <f>(F26+Systeme!$C$21)/Systeme!$C$18</f>
        <v>0.99990405067015886</v>
      </c>
      <c r="I26" s="8">
        <f>('DGL 4'!$P$7/'DGL 4'!$B$26)*(1-EXP(-'DGL 4'!$B$26*D26)) + ('DGL 4'!$P$8/'DGL 4'!$B$27)*(1-EXP(-'DGL 4'!$B$27*D26))+ ('DGL 4'!$P$9/'DGL 4'!$B$28)*(1-EXP(-'DGL 4'!$B$28*D26))</f>
        <v>0.47974659162605643</v>
      </c>
      <c r="J26" s="21">
        <f>(I26+Systeme!$K$21)/Systeme!$K$18</f>
        <v>9.5949318325211288E-4</v>
      </c>
      <c r="L26" s="8">
        <f t="shared" si="0"/>
        <v>5.7578784002715799E-8</v>
      </c>
      <c r="M26" s="21">
        <f>(L26+Systeme!$S$21)/Systeme!$S$18</f>
        <v>1.151575680054316E-10</v>
      </c>
      <c r="O26" s="8">
        <f>('DGL 4'!$P$15/'DGL 4'!$B$26)*(1-EXP(-'DGL 4'!$B$26*D26)) + ('DGL 4'!$P$16/'DGL 4'!$B$27)*(1-EXP(-'DGL 4'!$B$27*D26))+ ('DGL 4'!$P$17/'DGL 4'!$B$28)*(1-EXP(-'DGL 4'!$B$28*D26))</f>
        <v>8.5910632449150148E-13</v>
      </c>
      <c r="P26" s="21">
        <f>(O26+Systeme!$AA$21)/Systeme!$AA$18</f>
        <v>4.2955316224575074E-16</v>
      </c>
    </row>
    <row r="27" spans="1:16" x14ac:dyDescent="0.25">
      <c r="A27" s="4">
        <f t="shared" si="1"/>
        <v>25</v>
      </c>
      <c r="D27" s="19">
        <f>A27*0.001 *Systeme!$G$6</f>
        <v>25</v>
      </c>
      <c r="F27" s="8">
        <f>('DGL 4'!$P$3/'DGL 4'!$B$26)*(1-EXP(-'DGL 4'!$B$26*D27)) + ('DGL 4'!$P$4/'DGL 4'!$B$27)*(1-EXP(-'DGL 4'!$B$27*D27))+ ('DGL 4'!$P$5/'DGL 4'!$B$28)*(1-EXP(-'DGL 4'!$B$28*D27))</f>
        <v>-0.49972510082636612</v>
      </c>
      <c r="G27" s="21">
        <f>(F27+Systeme!$C$21)/Systeme!$C$18</f>
        <v>0.9999000549798347</v>
      </c>
      <c r="I27" s="8">
        <f>('DGL 4'!$P$7/'DGL 4'!$B$26)*(1-EXP(-'DGL 4'!$B$26*D27)) + ('DGL 4'!$P$8/'DGL 4'!$B$27)*(1-EXP(-'DGL 4'!$B$27*D27))+ ('DGL 4'!$P$9/'DGL 4'!$B$28)*(1-EXP(-'DGL 4'!$B$28*D27))</f>
        <v>0.49972503834936277</v>
      </c>
      <c r="J27" s="21">
        <f>(I27+Systeme!$K$21)/Systeme!$K$18</f>
        <v>9.9945007669872553E-4</v>
      </c>
      <c r="L27" s="8">
        <f t="shared" si="0"/>
        <v>6.2476022729630247E-8</v>
      </c>
      <c r="M27" s="21">
        <f>(L27+Systeme!$S$21)/Systeme!$S$18</f>
        <v>1.249520454592605E-10</v>
      </c>
      <c r="O27" s="8">
        <f>('DGL 4'!$P$15/'DGL 4'!$B$26)*(1-EXP(-'DGL 4'!$B$26*D27)) + ('DGL 4'!$P$16/'DGL 4'!$B$27)*(1-EXP(-'DGL 4'!$B$27*D27))+ ('DGL 4'!$P$17/'DGL 4'!$B$28)*(1-EXP(-'DGL 4'!$B$28*D27))</f>
        <v>9.8061897415169935E-13</v>
      </c>
      <c r="P27" s="21">
        <f>(O27+Systeme!$AA$21)/Systeme!$AA$18</f>
        <v>4.9030948707584967E-16</v>
      </c>
    </row>
    <row r="28" spans="1:16" x14ac:dyDescent="0.25">
      <c r="A28" s="4">
        <f t="shared" si="1"/>
        <v>26</v>
      </c>
      <c r="D28" s="19">
        <f>A28*0.001 *Systeme!$G$6</f>
        <v>26.000000000000004</v>
      </c>
      <c r="F28" s="8">
        <f>('DGL 4'!$P$3/'DGL 4'!$B$26)*(1-EXP(-'DGL 4'!$B$26*D28)) + ('DGL 4'!$P$4/'DGL 4'!$B$27)*(1-EXP(-'DGL 4'!$B$27*D28))+ ('DGL 4'!$P$5/'DGL 4'!$B$28)*(1-EXP(-'DGL 4'!$B$28*D28))</f>
        <v>-0.51970267341471488</v>
      </c>
      <c r="G28" s="21">
        <f>(F28+Systeme!$C$21)/Systeme!$C$18</f>
        <v>0.99989605946531701</v>
      </c>
      <c r="I28" s="8">
        <f>('DGL 4'!$P$7/'DGL 4'!$B$26)*(1-EXP(-'DGL 4'!$B$26*D28)) + ('DGL 4'!$P$8/'DGL 4'!$B$27)*(1-EXP(-'DGL 4'!$B$27*D28))+ ('DGL 4'!$P$9/'DGL 4'!$B$28)*(1-EXP(-'DGL 4'!$B$28*D28))</f>
        <v>0.51970260584055827</v>
      </c>
      <c r="J28" s="21">
        <f>(I28+Systeme!$K$21)/Systeme!$K$18</f>
        <v>1.0394052116811166E-3</v>
      </c>
      <c r="L28" s="8">
        <f t="shared" si="0"/>
        <v>6.7573033898243613E-8</v>
      </c>
      <c r="M28" s="21">
        <f>(L28+Systeme!$S$21)/Systeme!$S$18</f>
        <v>1.3514606779648723E-10</v>
      </c>
      <c r="O28" s="8">
        <f>('DGL 4'!$P$15/'DGL 4'!$B$26)*(1-EXP(-'DGL 4'!$B$26*D28)) + ('DGL 4'!$P$16/'DGL 4'!$B$27)*(1-EXP(-'DGL 4'!$B$27*D28))+ ('DGL 4'!$P$17/'DGL 4'!$B$28)*(1-EXP(-'DGL 4'!$B$28*D28))</f>
        <v>1.1227053900268735E-12</v>
      </c>
      <c r="P28" s="21">
        <f>(O28+Systeme!$AA$21)/Systeme!$AA$18</f>
        <v>5.6135269501343672E-16</v>
      </c>
    </row>
    <row r="29" spans="1:16" x14ac:dyDescent="0.25">
      <c r="A29" s="4">
        <f t="shared" si="1"/>
        <v>27</v>
      </c>
      <c r="D29" s="19">
        <f>A29*0.001 *Systeme!$G$6</f>
        <v>27</v>
      </c>
      <c r="F29" s="8">
        <f>('DGL 4'!$P$3/'DGL 4'!$B$26)*(1-EXP(-'DGL 4'!$B$26*D29)) + ('DGL 4'!$P$4/'DGL 4'!$B$27)*(1-EXP(-'DGL 4'!$B$27*D29))+ ('DGL 4'!$P$5/'DGL 4'!$B$28)*(1-EXP(-'DGL 4'!$B$28*D29))</f>
        <v>-0.53967936700943653</v>
      </c>
      <c r="G29" s="21">
        <f>(F29+Systeme!$C$21)/Systeme!$C$18</f>
        <v>0.99989206412659803</v>
      </c>
      <c r="I29" s="8">
        <f>('DGL 4'!$P$7/'DGL 4'!$B$26)*(1-EXP(-'DGL 4'!$B$26*D29)) + ('DGL 4'!$P$8/'DGL 4'!$B$27)*(1-EXP(-'DGL 4'!$B$27*D29))+ ('DGL 4'!$P$9/'DGL 4'!$B$28)*(1-EXP(-'DGL 4'!$B$28*D29))</f>
        <v>0.53967929413834215</v>
      </c>
      <c r="J29" s="21">
        <f>(I29+Systeme!$K$21)/Systeme!$K$18</f>
        <v>1.0793585882766842E-3</v>
      </c>
      <c r="L29" s="8">
        <f t="shared" si="0"/>
        <v>7.2869808761890395E-8</v>
      </c>
      <c r="M29" s="21">
        <f>(L29+Systeme!$S$21)/Systeme!$S$18</f>
        <v>1.4573961752378078E-10</v>
      </c>
      <c r="O29" s="8">
        <f>('DGL 4'!$P$15/'DGL 4'!$B$26)*(1-EXP(-'DGL 4'!$B$26*D29)) + ('DGL 4'!$P$16/'DGL 4'!$B$27)*(1-EXP(-'DGL 4'!$B$27*D29))+ ('DGL 4'!$P$17/'DGL 4'!$B$28)*(1-EXP(-'DGL 4'!$B$28*D29))</f>
        <v>1.2856190314798968E-12</v>
      </c>
      <c r="P29" s="21">
        <f>(O29+Systeme!$AA$21)/Systeme!$AA$18</f>
        <v>6.4280951573994845E-16</v>
      </c>
    </row>
    <row r="30" spans="1:16" x14ac:dyDescent="0.25">
      <c r="A30" s="4">
        <f t="shared" si="1"/>
        <v>28</v>
      </c>
      <c r="D30" s="19">
        <f>A30*0.001 *Systeme!$G$6</f>
        <v>28</v>
      </c>
      <c r="F30" s="8">
        <f>('DGL 4'!$P$3/'DGL 4'!$B$26)*(1-EXP(-'DGL 4'!$B$26*D30)) + ('DGL 4'!$P$4/'DGL 4'!$B$27)*(1-EXP(-'DGL 4'!$B$27*D30))+ ('DGL 4'!$P$5/'DGL 4'!$B$28)*(1-EXP(-'DGL 4'!$B$28*D30))</f>
        <v>-0.55965518164922123</v>
      </c>
      <c r="G30" s="21">
        <f>(F30+Systeme!$C$21)/Systeme!$C$18</f>
        <v>0.99988806896367022</v>
      </c>
      <c r="I30" s="8">
        <f>('DGL 4'!$P$7/'DGL 4'!$B$26)*(1-EXP(-'DGL 4'!$B$26*D30)) + ('DGL 4'!$P$8/'DGL 4'!$B$27)*(1-EXP(-'DGL 4'!$B$27*D30))+ ('DGL 4'!$P$9/'DGL 4'!$B$28)*(1-EXP(-'DGL 4'!$B$28*D30))</f>
        <v>0.55965510328141366</v>
      </c>
      <c r="J30" s="21">
        <f>(I30+Systeme!$K$21)/Systeme!$K$18</f>
        <v>1.1193102065628273E-3</v>
      </c>
      <c r="L30" s="8">
        <f t="shared" si="0"/>
        <v>7.8366337622612554E-8</v>
      </c>
      <c r="M30" s="21">
        <f>(L30+Systeme!$S$21)/Systeme!$S$18</f>
        <v>1.567326752452251E-10</v>
      </c>
      <c r="O30" s="8">
        <f>('DGL 4'!$P$15/'DGL 4'!$B$26)*(1-EXP(-'DGL 4'!$B$26*D30)) + ('DGL 4'!$P$16/'DGL 4'!$B$27)*(1-EXP(-'DGL 4'!$B$27*D30))+ ('DGL 4'!$P$17/'DGL 4'!$B$28)*(1-EXP(-'DGL 4'!$B$28*D30))</f>
        <v>1.4699540277487641E-12</v>
      </c>
      <c r="P30" s="21">
        <f>(O30+Systeme!$AA$21)/Systeme!$AA$18</f>
        <v>7.3497701387438207E-16</v>
      </c>
    </row>
    <row r="31" spans="1:16" x14ac:dyDescent="0.25">
      <c r="A31" s="4">
        <f t="shared" si="1"/>
        <v>29</v>
      </c>
      <c r="D31" s="19">
        <f>A31*0.001 *Systeme!$G$6</f>
        <v>29</v>
      </c>
      <c r="F31" s="8">
        <f>('DGL 4'!$P$3/'DGL 4'!$B$26)*(1-EXP(-'DGL 4'!$B$26*D31)) + ('DGL 4'!$P$4/'DGL 4'!$B$27)*(1-EXP(-'DGL 4'!$B$27*D31))+ ('DGL 4'!$P$5/'DGL 4'!$B$28)*(1-EXP(-'DGL 4'!$B$28*D31))</f>
        <v>-0.57963011737270898</v>
      </c>
      <c r="G31" s="21">
        <f>(F31+Systeme!$C$21)/Systeme!$C$18</f>
        <v>0.99988407397652557</v>
      </c>
      <c r="I31" s="8">
        <f>('DGL 4'!$P$7/'DGL 4'!$B$26)*(1-EXP(-'DGL 4'!$B$26*D31)) + ('DGL 4'!$P$8/'DGL 4'!$B$27)*(1-EXP(-'DGL 4'!$B$27*D31))+ ('DGL 4'!$P$9/'DGL 4'!$B$28)*(1-EXP(-'DGL 4'!$B$28*D31))</f>
        <v>0.57963003330842133</v>
      </c>
      <c r="J31" s="21">
        <f>(I31+Systeme!$K$21)/Systeme!$K$18</f>
        <v>1.1592600666168427E-3</v>
      </c>
      <c r="L31" s="8">
        <f t="shared" si="0"/>
        <v>8.4062611678761986E-8</v>
      </c>
      <c r="M31" s="21">
        <f>(L31+Systeme!$S$21)/Systeme!$S$18</f>
        <v>1.6812522335752396E-10</v>
      </c>
      <c r="O31" s="8">
        <f>('DGL 4'!$P$15/'DGL 4'!$B$26)*(1-EXP(-'DGL 4'!$B$26*D31)) + ('DGL 4'!$P$16/'DGL 4'!$B$27)*(1-EXP(-'DGL 4'!$B$27*D31))+ ('DGL 4'!$P$17/'DGL 4'!$B$28)*(1-EXP(-'DGL 4'!$B$28*D31))</f>
        <v>1.6759633096477891E-12</v>
      </c>
      <c r="P31" s="21">
        <f>(O31+Systeme!$AA$21)/Systeme!$AA$18</f>
        <v>8.3798165482389455E-16</v>
      </c>
    </row>
    <row r="32" spans="1:16" x14ac:dyDescent="0.25">
      <c r="A32" s="4">
        <f t="shared" si="1"/>
        <v>30</v>
      </c>
      <c r="D32" s="19">
        <f>A32*0.001 *Systeme!$G$6</f>
        <v>30</v>
      </c>
      <c r="F32" s="8">
        <f>('DGL 4'!$P$3/'DGL 4'!$B$26)*(1-EXP(-'DGL 4'!$B$26*D32)) + ('DGL 4'!$P$4/'DGL 4'!$B$27)*(1-EXP(-'DGL 4'!$B$27*D32))+ ('DGL 4'!$P$5/'DGL 4'!$B$28)*(1-EXP(-'DGL 4'!$B$28*D32))</f>
        <v>-0.59960417421843271</v>
      </c>
      <c r="G32" s="21">
        <f>(F32+Systeme!$C$21)/Systeme!$C$18</f>
        <v>0.99988007916515631</v>
      </c>
      <c r="I32" s="8">
        <f>('DGL 4'!$P$7/'DGL 4'!$B$26)*(1-EXP(-'DGL 4'!$B$26*D32)) + ('DGL 4'!$P$8/'DGL 4'!$B$27)*(1-EXP(-'DGL 4'!$B$27*D32))+ ('DGL 4'!$P$9/'DGL 4'!$B$28)*(1-EXP(-'DGL 4'!$B$28*D32))</f>
        <v>0.59960408425808043</v>
      </c>
      <c r="J32" s="21">
        <f>(I32+Systeme!$K$21)/Systeme!$K$18</f>
        <v>1.1992081685161609E-3</v>
      </c>
      <c r="L32" s="8">
        <f t="shared" si="0"/>
        <v>8.9958587155635318E-8</v>
      </c>
      <c r="M32" s="21">
        <f>(L32+Systeme!$S$21)/Systeme!$S$18</f>
        <v>1.7991717431127064E-10</v>
      </c>
      <c r="O32" s="8">
        <f>('DGL 4'!$P$15/'DGL 4'!$B$26)*(1-EXP(-'DGL 4'!$B$26*D32)) + ('DGL 4'!$P$16/'DGL 4'!$B$27)*(1-EXP(-'DGL 4'!$B$27*D32))+ ('DGL 4'!$P$17/'DGL 4'!$B$28)*(1-EXP(-'DGL 4'!$B$28*D32))</f>
        <v>1.7651229599052048E-12</v>
      </c>
      <c r="P32" s="21">
        <f>(O32+Systeme!$AA$21)/Systeme!$AA$18</f>
        <v>8.8256147995260239E-16</v>
      </c>
    </row>
    <row r="33" spans="1:16" x14ac:dyDescent="0.25">
      <c r="A33" s="4">
        <f t="shared" si="1"/>
        <v>31</v>
      </c>
      <c r="D33" s="19">
        <f>A33*0.001 *Systeme!$G$6</f>
        <v>31</v>
      </c>
      <c r="F33" s="8">
        <f>('DGL 4'!$P$3/'DGL 4'!$B$26)*(1-EXP(-'DGL 4'!$B$26*D33)) + ('DGL 4'!$P$4/'DGL 4'!$B$27)*(1-EXP(-'DGL 4'!$B$27*D33))+ ('DGL 4'!$P$5/'DGL 4'!$B$28)*(1-EXP(-'DGL 4'!$B$28*D33))</f>
        <v>-0.61957735222544841</v>
      </c>
      <c r="G33" s="21">
        <f>(F33+Systeme!$C$21)/Systeme!$C$18</f>
        <v>0.99987608452955479</v>
      </c>
      <c r="I33" s="8">
        <f>('DGL 4'!$P$7/'DGL 4'!$B$26)*(1-EXP(-'DGL 4'!$B$26*D33)) + ('DGL 4'!$P$8/'DGL 4'!$B$27)*(1-EXP(-'DGL 4'!$B$27*D33))+ ('DGL 4'!$P$9/'DGL 4'!$B$28)*(1-EXP(-'DGL 4'!$B$28*D33))</f>
        <v>0.61957725616910886</v>
      </c>
      <c r="J33" s="21">
        <f>(I33+Systeme!$K$21)/Systeme!$K$18</f>
        <v>1.2391545123382178E-3</v>
      </c>
      <c r="L33" s="8">
        <f t="shared" si="0"/>
        <v>9.6054323796444991E-8</v>
      </c>
      <c r="M33" s="21">
        <f>(L33+Systeme!$S$21)/Systeme!$S$18</f>
        <v>1.9210864759288997E-10</v>
      </c>
      <c r="O33" s="8">
        <f>('DGL 4'!$P$15/'DGL 4'!$B$26)*(1-EXP(-'DGL 4'!$B$26*D33)) + ('DGL 4'!$P$16/'DGL 4'!$B$27)*(1-EXP(-'DGL 4'!$B$27*D33))+ ('DGL 4'!$P$17/'DGL 4'!$B$28)*(1-EXP(-'DGL 4'!$B$28*D33))</f>
        <v>2.0157526770805609E-12</v>
      </c>
      <c r="P33" s="21">
        <f>(O33+Systeme!$AA$21)/Systeme!$AA$18</f>
        <v>1.0078763385402805E-15</v>
      </c>
    </row>
    <row r="34" spans="1:16" x14ac:dyDescent="0.25">
      <c r="A34" s="4">
        <f t="shared" si="1"/>
        <v>32</v>
      </c>
      <c r="D34" s="19">
        <f>A34*0.001 *Systeme!$G$6</f>
        <v>32</v>
      </c>
      <c r="F34" s="8">
        <f>('DGL 4'!$P$3/'DGL 4'!$B$26)*(1-EXP(-'DGL 4'!$B$26*D34)) + ('DGL 4'!$P$4/'DGL 4'!$B$27)*(1-EXP(-'DGL 4'!$B$27*D34))+ ('DGL 4'!$P$5/'DGL 4'!$B$28)*(1-EXP(-'DGL 4'!$B$28*D34))</f>
        <v>-0.63954965143203024</v>
      </c>
      <c r="G34" s="21">
        <f>(F34+Systeme!$C$21)/Systeme!$C$18</f>
        <v>0.99987209006971356</v>
      </c>
      <c r="I34" s="8">
        <f>('DGL 4'!$P$7/'DGL 4'!$B$26)*(1-EXP(-'DGL 4'!$B$26*D34)) + ('DGL 4'!$P$8/'DGL 4'!$B$27)*(1-EXP(-'DGL 4'!$B$27*D34))+ ('DGL 4'!$P$9/'DGL 4'!$B$28)*(1-EXP(-'DGL 4'!$B$28*D34))</f>
        <v>0.63954954908013673</v>
      </c>
      <c r="J34" s="21">
        <f>(I34+Systeme!$K$21)/Systeme!$K$18</f>
        <v>1.2790990981602734E-3</v>
      </c>
      <c r="L34" s="8">
        <f t="shared" si="0"/>
        <v>1.0234974313631426E-7</v>
      </c>
      <c r="M34" s="21">
        <f>(L34+Systeme!$S$21)/Systeme!$S$18</f>
        <v>2.0469948627262852E-10</v>
      </c>
      <c r="O34" s="8">
        <f>('DGL 4'!$P$15/'DGL 4'!$B$26)*(1-EXP(-'DGL 4'!$B$26*D34)) + ('DGL 4'!$P$16/'DGL 4'!$B$27)*(1-EXP(-'DGL 4'!$B$27*D34))+ ('DGL 4'!$P$17/'DGL 4'!$B$28)*(1-EXP(-'DGL 4'!$B$28*D34))</f>
        <v>2.1503798362191434E-12</v>
      </c>
      <c r="P34" s="21">
        <f>(O34+Systeme!$AA$21)/Systeme!$AA$18</f>
        <v>1.0751899181095718E-15</v>
      </c>
    </row>
    <row r="35" spans="1:16" x14ac:dyDescent="0.25">
      <c r="A35" s="4">
        <f t="shared" si="1"/>
        <v>33</v>
      </c>
      <c r="D35" s="19">
        <f>A35*0.001 *Systeme!$G$6</f>
        <v>33</v>
      </c>
      <c r="F35" s="8">
        <f>('DGL 4'!$P$3/'DGL 4'!$B$26)*(1-EXP(-'DGL 4'!$B$26*D35)) + ('DGL 4'!$P$4/'DGL 4'!$B$27)*(1-EXP(-'DGL 4'!$B$27*D35))+ ('DGL 4'!$P$5/'DGL 4'!$B$28)*(1-EXP(-'DGL 4'!$B$28*D35))</f>
        <v>-0.65952107187723474</v>
      </c>
      <c r="G35" s="21">
        <f>(F35+Systeme!$C$21)/Systeme!$C$18</f>
        <v>0.99986809578562463</v>
      </c>
      <c r="I35" s="8">
        <f>('DGL 4'!$P$7/'DGL 4'!$B$26)*(1-EXP(-'DGL 4'!$B$26*D35)) + ('DGL 4'!$P$8/'DGL 4'!$B$27)*(1-EXP(-'DGL 4'!$B$27*D35))+ ('DGL 4'!$P$9/'DGL 4'!$B$28)*(1-EXP(-'DGL 4'!$B$28*D35))</f>
        <v>0.65952096302988183</v>
      </c>
      <c r="J35" s="21">
        <f>(I35+Systeme!$K$21)/Systeme!$K$18</f>
        <v>1.3190419260597638E-3</v>
      </c>
      <c r="L35" s="8">
        <f t="shared" si="0"/>
        <v>1.0884490575499887E-7</v>
      </c>
      <c r="M35" s="21">
        <f>(L35+Systeme!$S$21)/Systeme!$S$18</f>
        <v>2.1768981150999774E-10</v>
      </c>
      <c r="O35" s="8">
        <f>('DGL 4'!$P$15/'DGL 4'!$B$26)*(1-EXP(-'DGL 4'!$B$26*D35)) + ('DGL 4'!$P$16/'DGL 4'!$B$27)*(1-EXP(-'DGL 4'!$B$27*D35))+ ('DGL 4'!$P$17/'DGL 4'!$B$28)*(1-EXP(-'DGL 4'!$B$28*D35))</f>
        <v>2.4471537264040416E-12</v>
      </c>
      <c r="P35" s="21">
        <f>(O35+Systeme!$AA$21)/Systeme!$AA$18</f>
        <v>1.2235768632020208E-15</v>
      </c>
    </row>
    <row r="36" spans="1:16" x14ac:dyDescent="0.25">
      <c r="A36" s="4">
        <f t="shared" si="1"/>
        <v>34</v>
      </c>
      <c r="D36" s="19">
        <f>A36*0.001 *Systeme!$G$6</f>
        <v>34</v>
      </c>
      <c r="F36" s="8">
        <f>('DGL 4'!$P$3/'DGL 4'!$B$26)*(1-EXP(-'DGL 4'!$B$26*D36)) + ('DGL 4'!$P$4/'DGL 4'!$B$27)*(1-EXP(-'DGL 4'!$B$27*D36))+ ('DGL 4'!$P$5/'DGL 4'!$B$28)*(1-EXP(-'DGL 4'!$B$28*D36))</f>
        <v>-0.67949161359933574</v>
      </c>
      <c r="G36" s="21">
        <f>(F36+Systeme!$C$21)/Systeme!$C$18</f>
        <v>0.99986410167728013</v>
      </c>
      <c r="I36" s="8">
        <f>('DGL 4'!$P$7/'DGL 4'!$B$26)*(1-EXP(-'DGL 4'!$B$26*D36)) + ('DGL 4'!$P$8/'DGL 4'!$B$27)*(1-EXP(-'DGL 4'!$B$27*D36))+ ('DGL 4'!$P$9/'DGL 4'!$B$28)*(1-EXP(-'DGL 4'!$B$28*D36))</f>
        <v>0.6794914980569744</v>
      </c>
      <c r="J36" s="21">
        <f>(I36+Systeme!$K$21)/Systeme!$K$18</f>
        <v>1.3589829961139488E-3</v>
      </c>
      <c r="L36" s="8">
        <f t="shared" si="0"/>
        <v>1.1553973257316403E-7</v>
      </c>
      <c r="M36" s="21">
        <f>(L36+Systeme!$S$21)/Systeme!$S$18</f>
        <v>2.3107946514632806E-10</v>
      </c>
      <c r="O36" s="8">
        <f>('DGL 4'!$P$15/'DGL 4'!$B$26)*(1-EXP(-'DGL 4'!$B$26*D36)) + ('DGL 4'!$P$16/'DGL 4'!$B$27)*(1-EXP(-'DGL 4'!$B$27*D36))+ ('DGL 4'!$P$17/'DGL 4'!$B$28)*(1-EXP(-'DGL 4'!$B$28*D36))</f>
        <v>2.6287720914994206E-12</v>
      </c>
      <c r="P36" s="21">
        <f>(O36+Systeme!$AA$21)/Systeme!$AA$18</f>
        <v>1.3143860457497103E-15</v>
      </c>
    </row>
    <row r="37" spans="1:16" x14ac:dyDescent="0.25">
      <c r="A37" s="4">
        <f t="shared" si="1"/>
        <v>35</v>
      </c>
      <c r="D37" s="19">
        <f>A37*0.001 *Systeme!$G$6</f>
        <v>35</v>
      </c>
      <c r="F37" s="8">
        <f>('DGL 4'!$P$3/'DGL 4'!$B$26)*(1-EXP(-'DGL 4'!$B$26*D37)) + ('DGL 4'!$P$4/'DGL 4'!$B$27)*(1-EXP(-'DGL 4'!$B$27*D37))+ ('DGL 4'!$P$5/'DGL 4'!$B$28)*(1-EXP(-'DGL 4'!$B$28*D37))</f>
        <v>-0.69946127663728219</v>
      </c>
      <c r="G37" s="21">
        <f>(F37+Systeme!$C$21)/Systeme!$C$18</f>
        <v>0.99986010774467249</v>
      </c>
      <c r="I37" s="8">
        <f>('DGL 4'!$P$7/'DGL 4'!$B$26)*(1-EXP(-'DGL 4'!$B$26*D37)) + ('DGL 4'!$P$8/'DGL 4'!$B$27)*(1-EXP(-'DGL 4'!$B$27*D37))+ ('DGL 4'!$P$9/'DGL 4'!$B$28)*(1-EXP(-'DGL 4'!$B$28*D37))</f>
        <v>0.69946115420019828</v>
      </c>
      <c r="J37" s="21">
        <f>(I37+Systeme!$K$21)/Systeme!$K$18</f>
        <v>1.3989223084003965E-3</v>
      </c>
      <c r="L37" s="8">
        <f t="shared" si="0"/>
        <v>1.2243424930846476E-7</v>
      </c>
      <c r="M37" s="21">
        <f>(L37+Systeme!$S$21)/Systeme!$S$18</f>
        <v>2.448684986169295E-10</v>
      </c>
      <c r="O37" s="8">
        <f>('DGL 4'!$P$15/'DGL 4'!$B$26)*(1-EXP(-'DGL 4'!$B$26*D37)) + ('DGL 4'!$P$16/'DGL 4'!$B$27)*(1-EXP(-'DGL 4'!$B$27*D37))+ ('DGL 4'!$P$17/'DGL 4'!$B$28)*(1-EXP(-'DGL 4'!$B$28*D37))</f>
        <v>2.8346074402649246E-12</v>
      </c>
      <c r="P37" s="21">
        <f>(O37+Systeme!$AA$21)/Systeme!$AA$18</f>
        <v>1.4173037201324623E-15</v>
      </c>
    </row>
    <row r="38" spans="1:16" x14ac:dyDescent="0.25">
      <c r="A38" s="4">
        <f t="shared" si="1"/>
        <v>36</v>
      </c>
      <c r="D38" s="19">
        <f>A38*0.001 *Systeme!$G$6</f>
        <v>36.000000000000007</v>
      </c>
      <c r="F38" s="8">
        <f>('DGL 4'!$P$3/'DGL 4'!$B$26)*(1-EXP(-'DGL 4'!$B$26*D38)) + ('DGL 4'!$P$4/'DGL 4'!$B$27)*(1-EXP(-'DGL 4'!$B$27*D38))+ ('DGL 4'!$P$5/'DGL 4'!$B$28)*(1-EXP(-'DGL 4'!$B$28*D38))</f>
        <v>-0.71943006102961338</v>
      </c>
      <c r="G38" s="21">
        <f>(F38+Systeme!$C$21)/Systeme!$C$18</f>
        <v>0.99985611398779406</v>
      </c>
      <c r="I38" s="8">
        <f>('DGL 4'!$P$7/'DGL 4'!$B$26)*(1-EXP(-'DGL 4'!$B$26*D38)) + ('DGL 4'!$P$8/'DGL 4'!$B$27)*(1-EXP(-'DGL 4'!$B$27*D38))+ ('DGL 4'!$P$9/'DGL 4'!$B$28)*(1-EXP(-'DGL 4'!$B$28*D38))</f>
        <v>0.71942993149810186</v>
      </c>
      <c r="J38" s="21">
        <f>(I38+Systeme!$K$21)/Systeme!$K$18</f>
        <v>1.4388598629962038E-3</v>
      </c>
      <c r="L38" s="8">
        <f t="shared" si="0"/>
        <v>1.2952844677556734E-7</v>
      </c>
      <c r="M38" s="21">
        <f>(L38+Systeme!$S$21)/Systeme!$S$18</f>
        <v>2.5905689355113469E-10</v>
      </c>
      <c r="O38" s="8">
        <f>('DGL 4'!$P$15/'DGL 4'!$B$26)*(1-EXP(-'DGL 4'!$B$26*D38)) + ('DGL 4'!$P$16/'DGL 4'!$B$27)*(1-EXP(-'DGL 4'!$B$27*D38))+ ('DGL 4'!$P$17/'DGL 4'!$B$28)*(1-EXP(-'DGL 4'!$B$28*D38))</f>
        <v>3.0647412775988703E-12</v>
      </c>
      <c r="P38" s="21">
        <f>(O38+Systeme!$AA$21)/Systeme!$AA$18</f>
        <v>1.5323706387994351E-15</v>
      </c>
    </row>
    <row r="39" spans="1:16" x14ac:dyDescent="0.25">
      <c r="A39" s="4">
        <f t="shared" si="1"/>
        <v>37</v>
      </c>
      <c r="D39" s="19">
        <f>A39*0.001 *Systeme!$G$6</f>
        <v>37</v>
      </c>
      <c r="F39" s="8">
        <f>('DGL 4'!$P$3/'DGL 4'!$B$26)*(1-EXP(-'DGL 4'!$B$26*D39)) + ('DGL 4'!$P$4/'DGL 4'!$B$27)*(1-EXP(-'DGL 4'!$B$27*D39))+ ('DGL 4'!$P$5/'DGL 4'!$B$28)*(1-EXP(-'DGL 4'!$B$28*D39))</f>
        <v>-0.73939796681512071</v>
      </c>
      <c r="G39" s="21">
        <f>(F39+Systeme!$C$21)/Systeme!$C$18</f>
        <v>0.99985212040663696</v>
      </c>
      <c r="I39" s="8">
        <f>('DGL 4'!$P$7/'DGL 4'!$B$26)*(1-EXP(-'DGL 4'!$B$26*D39)) + ('DGL 4'!$P$8/'DGL 4'!$B$27)*(1-EXP(-'DGL 4'!$B$27*D39))+ ('DGL 4'!$P$9/'DGL 4'!$B$28)*(1-EXP(-'DGL 4'!$B$28*D39))</f>
        <v>0.73939782998948478</v>
      </c>
      <c r="J39" s="21">
        <f>(I39+Systeme!$K$21)/Systeme!$K$18</f>
        <v>1.4787956599789695E-3</v>
      </c>
      <c r="L39" s="8">
        <f t="shared" si="0"/>
        <v>1.3682231599323916E-7</v>
      </c>
      <c r="M39" s="21">
        <f>(L39+Systeme!$S$21)/Systeme!$S$18</f>
        <v>2.7364463198647832E-10</v>
      </c>
      <c r="O39" s="8">
        <f>('DGL 4'!$P$15/'DGL 4'!$B$26)*(1-EXP(-'DGL 4'!$B$26*D39)) + ('DGL 4'!$P$16/'DGL 4'!$B$27)*(1-EXP(-'DGL 4'!$B$27*D39))+ ('DGL 4'!$P$17/'DGL 4'!$B$28)*(1-EXP(-'DGL 4'!$B$28*D39))</f>
        <v>3.3199391857603039E-12</v>
      </c>
      <c r="P39" s="21">
        <f>(O39+Systeme!$AA$21)/Systeme!$AA$18</f>
        <v>1.659969592880152E-15</v>
      </c>
    </row>
    <row r="40" spans="1:16" x14ac:dyDescent="0.25">
      <c r="A40" s="4">
        <f t="shared" si="1"/>
        <v>38</v>
      </c>
      <c r="D40" s="19">
        <f>A40*0.001 *Systeme!$G$6</f>
        <v>38</v>
      </c>
      <c r="F40" s="8">
        <f>('DGL 4'!$P$3/'DGL 4'!$B$26)*(1-EXP(-'DGL 4'!$B$26*D40)) + ('DGL 4'!$P$4/'DGL 4'!$B$27)*(1-EXP(-'DGL 4'!$B$27*D40))+ ('DGL 4'!$P$5/'DGL 4'!$B$28)*(1-EXP(-'DGL 4'!$B$28*D40))</f>
        <v>-0.75936499403239344</v>
      </c>
      <c r="G40" s="21">
        <f>(F40+Systeme!$C$21)/Systeme!$C$18</f>
        <v>0.99984812700119341</v>
      </c>
      <c r="I40" s="8">
        <f>('DGL 4'!$P$7/'DGL 4'!$B$26)*(1-EXP(-'DGL 4'!$B$26*D40)) + ('DGL 4'!$P$8/'DGL 4'!$B$27)*(1-EXP(-'DGL 4'!$B$27*D40))+ ('DGL 4'!$P$9/'DGL 4'!$B$28)*(1-EXP(-'DGL 4'!$B$28*D40))</f>
        <v>0.7593648497129456</v>
      </c>
      <c r="J40" s="21">
        <f>(I40+Systeme!$K$21)/Systeme!$K$18</f>
        <v>1.5187296994258912E-3</v>
      </c>
      <c r="L40" s="8">
        <f t="shared" si="0"/>
        <v>1.443158475536682E-7</v>
      </c>
      <c r="M40" s="21">
        <f>(L40+Systeme!$S$21)/Systeme!$S$18</f>
        <v>2.8863169510733642E-10</v>
      </c>
      <c r="O40" s="8">
        <f>('DGL 4'!$P$15/'DGL 4'!$B$26)*(1-EXP(-'DGL 4'!$B$26*D40)) + ('DGL 4'!$P$16/'DGL 4'!$B$27)*(1-EXP(-'DGL 4'!$B$27*D40))+ ('DGL 4'!$P$17/'DGL 4'!$B$28)*(1-EXP(-'DGL 4'!$B$28*D40))</f>
        <v>3.6002831033284111E-12</v>
      </c>
      <c r="P40" s="21">
        <f>(O40+Systeme!$AA$21)/Systeme!$AA$18</f>
        <v>1.8001415516642056E-15</v>
      </c>
    </row>
    <row r="41" spans="1:16" x14ac:dyDescent="0.25">
      <c r="A41" s="4">
        <f t="shared" si="1"/>
        <v>39</v>
      </c>
      <c r="D41" s="19">
        <f>A41*0.001 *Systeme!$G$6</f>
        <v>39</v>
      </c>
      <c r="F41" s="8">
        <f>('DGL 4'!$P$3/'DGL 4'!$B$26)*(1-EXP(-'DGL 4'!$B$26*D41)) + ('DGL 4'!$P$4/'DGL 4'!$B$27)*(1-EXP(-'DGL 4'!$B$27*D41))+ ('DGL 4'!$P$5/'DGL 4'!$B$28)*(1-EXP(-'DGL 4'!$B$28*D41))</f>
        <v>-0.77933114272007165</v>
      </c>
      <c r="G41" s="21">
        <f>(F41+Systeme!$C$21)/Systeme!$C$18</f>
        <v>0.99984413377145598</v>
      </c>
      <c r="I41" s="8">
        <f>('DGL 4'!$P$7/'DGL 4'!$B$26)*(1-EXP(-'DGL 4'!$B$26*D41)) + ('DGL 4'!$P$8/'DGL 4'!$B$27)*(1-EXP(-'DGL 4'!$B$27*D41))+ ('DGL 4'!$P$9/'DGL 4'!$B$28)*(1-EXP(-'DGL 4'!$B$28*D41))</f>
        <v>0.77933099070713308</v>
      </c>
      <c r="J41" s="21">
        <f>(I41+Systeme!$K$21)/Systeme!$K$18</f>
        <v>1.5586619814142661E-3</v>
      </c>
      <c r="L41" s="8">
        <f t="shared" si="0"/>
        <v>1.5200903203313183E-7</v>
      </c>
      <c r="M41" s="21">
        <f>(L41+Systeme!$S$21)/Systeme!$S$18</f>
        <v>3.0401806406626365E-10</v>
      </c>
      <c r="O41" s="8">
        <f>('DGL 4'!$P$15/'DGL 4'!$B$26)*(1-EXP(-'DGL 4'!$B$26*D41)) + ('DGL 4'!$P$16/'DGL 4'!$B$27)*(1-EXP(-'DGL 4'!$B$27*D41))+ ('DGL 4'!$P$17/'DGL 4'!$B$28)*(1-EXP(-'DGL 4'!$B$28*D41))</f>
        <v>3.9065370133640337E-12</v>
      </c>
      <c r="P41" s="21">
        <f>(O41+Systeme!$AA$21)/Systeme!$AA$18</f>
        <v>1.9532685066820169E-15</v>
      </c>
    </row>
    <row r="42" spans="1:16" x14ac:dyDescent="0.25">
      <c r="A42" s="4">
        <f t="shared" si="1"/>
        <v>40</v>
      </c>
      <c r="D42" s="19">
        <f>A42*0.001 *Systeme!$G$6</f>
        <v>40</v>
      </c>
      <c r="F42" s="8">
        <f>('DGL 4'!$P$3/'DGL 4'!$B$26)*(1-EXP(-'DGL 4'!$B$26*D42)) + ('DGL 4'!$P$4/'DGL 4'!$B$27)*(1-EXP(-'DGL 4'!$B$27*D42))+ ('DGL 4'!$P$5/'DGL 4'!$B$28)*(1-EXP(-'DGL 4'!$B$28*D42))</f>
        <v>-0.79929641291689635</v>
      </c>
      <c r="G42" s="21">
        <f>(F42+Systeme!$C$21)/Systeme!$C$18</f>
        <v>0.99984014071741656</v>
      </c>
      <c r="I42" s="8">
        <f>('DGL 4'!$P$7/'DGL 4'!$B$26)*(1-EXP(-'DGL 4'!$B$26*D42)) + ('DGL 4'!$P$8/'DGL 4'!$B$27)*(1-EXP(-'DGL 4'!$B$27*D42))+ ('DGL 4'!$P$9/'DGL 4'!$B$28)*(1-EXP(-'DGL 4'!$B$28*D42))</f>
        <v>0.79929625301079688</v>
      </c>
      <c r="J42" s="21">
        <f>(I42+Systeme!$K$21)/Systeme!$K$18</f>
        <v>1.5985925060215938E-3</v>
      </c>
      <c r="L42" s="8">
        <f t="shared" si="0"/>
        <v>1.5990186068821715E-7</v>
      </c>
      <c r="M42" s="21">
        <f>(L42+Systeme!$S$21)/Systeme!$S$18</f>
        <v>3.1980372137643428E-10</v>
      </c>
      <c r="O42" s="8">
        <f>('DGL 4'!$P$15/'DGL 4'!$B$26)*(1-EXP(-'DGL 4'!$B$26*D42)) + ('DGL 4'!$P$16/'DGL 4'!$B$27)*(1-EXP(-'DGL 4'!$B$27*D42))+ ('DGL 4'!$P$17/'DGL 4'!$B$28)*(1-EXP(-'DGL 4'!$B$28*D42))</f>
        <v>4.2387845891698334E-12</v>
      </c>
      <c r="P42" s="21">
        <f>(O42+Systeme!$AA$21)/Systeme!$AA$18</f>
        <v>2.1193922945849167E-15</v>
      </c>
    </row>
    <row r="43" spans="1:16" x14ac:dyDescent="0.25">
      <c r="A43" s="4">
        <f t="shared" si="1"/>
        <v>41</v>
      </c>
      <c r="D43" s="19">
        <f>A43*0.001 *Systeme!$G$6</f>
        <v>41</v>
      </c>
      <c r="F43" s="8">
        <f>('DGL 4'!$P$3/'DGL 4'!$B$26)*(1-EXP(-'DGL 4'!$B$26*D43)) + ('DGL 4'!$P$4/'DGL 4'!$B$27)*(1-EXP(-'DGL 4'!$B$27*D43))+ ('DGL 4'!$P$5/'DGL 4'!$B$28)*(1-EXP(-'DGL 4'!$B$28*D43))</f>
        <v>-0.8192608046615073</v>
      </c>
      <c r="G43" s="21">
        <f>(F43+Systeme!$C$21)/Systeme!$C$18</f>
        <v>0.99983614783906782</v>
      </c>
      <c r="I43" s="8">
        <f>('DGL 4'!$P$7/'DGL 4'!$B$26)*(1-EXP(-'DGL 4'!$B$26*D43)) + ('DGL 4'!$P$8/'DGL 4'!$B$27)*(1-EXP(-'DGL 4'!$B$27*D43))+ ('DGL 4'!$P$9/'DGL 4'!$B$28)*(1-EXP(-'DGL 4'!$B$28*D43))</f>
        <v>0.81926063666258564</v>
      </c>
      <c r="J43" s="21">
        <f>(I43+Systeme!$K$21)/Systeme!$K$18</f>
        <v>1.6385212733251713E-3</v>
      </c>
      <c r="L43" s="8">
        <f t="shared" si="0"/>
        <v>1.6799432421394874E-7</v>
      </c>
      <c r="M43" s="21">
        <f>(L43+Systeme!$S$21)/Systeme!$S$18</f>
        <v>3.3598864842789747E-10</v>
      </c>
      <c r="O43" s="8">
        <f>('DGL 4'!$P$15/'DGL 4'!$B$26)*(1-EXP(-'DGL 4'!$B$26*D43)) + ('DGL 4'!$P$16/'DGL 4'!$B$27)*(1-EXP(-'DGL 4'!$B$27*D43))+ ('DGL 4'!$P$17/'DGL 4'!$B$28)*(1-EXP(-'DGL 4'!$B$28*D43))</f>
        <v>4.5974490219587855E-12</v>
      </c>
      <c r="P43" s="21">
        <f>(O43+Systeme!$AA$21)/Systeme!$AA$18</f>
        <v>2.2987245109793929E-15</v>
      </c>
    </row>
    <row r="44" spans="1:16" x14ac:dyDescent="0.25">
      <c r="A44" s="4">
        <f t="shared" si="1"/>
        <v>42</v>
      </c>
      <c r="D44" s="19">
        <f>A44*0.001 *Systeme!$G$6</f>
        <v>42</v>
      </c>
      <c r="F44" s="8">
        <f>('DGL 4'!$P$3/'DGL 4'!$B$26)*(1-EXP(-'DGL 4'!$B$26*D44)) + ('DGL 4'!$P$4/'DGL 4'!$B$27)*(1-EXP(-'DGL 4'!$B$27*D44))+ ('DGL 4'!$P$5/'DGL 4'!$B$28)*(1-EXP(-'DGL 4'!$B$28*D44))</f>
        <v>-0.83922431799249408</v>
      </c>
      <c r="G44" s="21">
        <f>(F44+Systeme!$C$21)/Systeme!$C$18</f>
        <v>0.99983215513640156</v>
      </c>
      <c r="I44" s="8">
        <f>('DGL 4'!$P$7/'DGL 4'!$B$26)*(1-EXP(-'DGL 4'!$B$26*D44)) + ('DGL 4'!$P$8/'DGL 4'!$B$27)*(1-EXP(-'DGL 4'!$B$27*D44))+ ('DGL 4'!$P$9/'DGL 4'!$B$28)*(1-EXP(-'DGL 4'!$B$28*D44))</f>
        <v>0.83922414170109783</v>
      </c>
      <c r="J44" s="21">
        <f>(I44+Systeme!$K$21)/Systeme!$K$18</f>
        <v>1.6784482834021957E-3</v>
      </c>
      <c r="L44" s="8">
        <f t="shared" si="0"/>
        <v>1.7628641313548383E-7</v>
      </c>
      <c r="M44" s="21">
        <f>(L44+Systeme!$S$21)/Systeme!$S$18</f>
        <v>3.5257282627096764E-10</v>
      </c>
      <c r="O44" s="8">
        <f>('DGL 4'!$P$15/'DGL 4'!$B$26)*(1-EXP(-'DGL 4'!$B$26*D44)) + ('DGL 4'!$P$16/'DGL 4'!$B$27)*(1-EXP(-'DGL 4'!$B$27*D44))+ ('DGL 4'!$P$17/'DGL 4'!$B$28)*(1-EXP(-'DGL 4'!$B$28*D44))</f>
        <v>4.9831233703192396E-12</v>
      </c>
      <c r="P44" s="21">
        <f>(O44+Systeme!$AA$21)/Systeme!$AA$18</f>
        <v>2.49156168515962E-15</v>
      </c>
    </row>
    <row r="45" spans="1:16" x14ac:dyDescent="0.25">
      <c r="A45" s="4">
        <f t="shared" si="1"/>
        <v>43</v>
      </c>
      <c r="D45" s="19">
        <f>A45*0.001 *Systeme!$G$6</f>
        <v>43</v>
      </c>
      <c r="F45" s="8">
        <f>('DGL 4'!$P$3/'DGL 4'!$B$26)*(1-EXP(-'DGL 4'!$B$26*D45)) + ('DGL 4'!$P$4/'DGL 4'!$B$27)*(1-EXP(-'DGL 4'!$B$27*D45))+ ('DGL 4'!$P$5/'DGL 4'!$B$28)*(1-EXP(-'DGL 4'!$B$28*D45))</f>
        <v>-0.85918695294843972</v>
      </c>
      <c r="G45" s="21">
        <f>(F45+Systeme!$C$21)/Systeme!$C$18</f>
        <v>0.99982816260941032</v>
      </c>
      <c r="I45" s="8">
        <f>('DGL 4'!$P$7/'DGL 4'!$B$26)*(1-EXP(-'DGL 4'!$B$26*D45)) + ('DGL 4'!$P$8/'DGL 4'!$B$27)*(1-EXP(-'DGL 4'!$B$27*D45))+ ('DGL 4'!$P$9/'DGL 4'!$B$28)*(1-EXP(-'DGL 4'!$B$28*D45))</f>
        <v>0.85918676816509876</v>
      </c>
      <c r="J45" s="21">
        <f>(I45+Systeme!$K$21)/Systeme!$K$18</f>
        <v>1.7183735363301975E-3</v>
      </c>
      <c r="L45" s="8">
        <f t="shared" si="0"/>
        <v>1.8477808367753628E-7</v>
      </c>
      <c r="M45" s="21">
        <f>(L45+Systeme!$S$21)/Systeme!$S$18</f>
        <v>3.6955616735507258E-10</v>
      </c>
      <c r="O45" s="8">
        <f>('DGL 4'!$P$15/'DGL 4'!$B$26)*(1-EXP(-'DGL 4'!$B$26*D45)) + ('DGL 4'!$P$16/'DGL 4'!$B$27)*(1-EXP(-'DGL 4'!$B$27*D45))+ ('DGL 4'!$P$17/'DGL 4'!$B$28)*(1-EXP(-'DGL 4'!$B$28*D45))</f>
        <v>5.2572842997380964E-12</v>
      </c>
      <c r="P45" s="21">
        <f>(O45+Systeme!$AA$21)/Systeme!$AA$18</f>
        <v>2.6286421498690484E-15</v>
      </c>
    </row>
    <row r="46" spans="1:16" x14ac:dyDescent="0.25">
      <c r="A46" s="4">
        <f t="shared" si="1"/>
        <v>44</v>
      </c>
      <c r="D46" s="19">
        <f>A46*0.001 *Systeme!$G$6</f>
        <v>44</v>
      </c>
      <c r="F46" s="8">
        <f>('DGL 4'!$P$3/'DGL 4'!$B$26)*(1-EXP(-'DGL 4'!$B$26*D46)) + ('DGL 4'!$P$4/'DGL 4'!$B$27)*(1-EXP(-'DGL 4'!$B$27*D46))+ ('DGL 4'!$P$5/'DGL 4'!$B$28)*(1-EXP(-'DGL 4'!$B$28*D46))</f>
        <v>-0.87914870956829994</v>
      </c>
      <c r="G46" s="21">
        <f>(F46+Systeme!$C$21)/Systeme!$C$18</f>
        <v>0.99982417025808623</v>
      </c>
      <c r="I46" s="8">
        <f>('DGL 4'!$P$7/'DGL 4'!$B$26)*(1-EXP(-'DGL 4'!$B$26*D46)) + ('DGL 4'!$P$8/'DGL 4'!$B$27)*(1-EXP(-'DGL 4'!$B$27*D46))+ ('DGL 4'!$P$9/'DGL 4'!$B$28)*(1-EXP(-'DGL 4'!$B$28*D46))</f>
        <v>0.87914851609320566</v>
      </c>
      <c r="J46" s="21">
        <f>(I46+Systeme!$K$21)/Systeme!$K$18</f>
        <v>1.7582970321864113E-3</v>
      </c>
      <c r="L46" s="8">
        <f t="shared" si="0"/>
        <v>1.9346939636921603E-7</v>
      </c>
      <c r="M46" s="21">
        <f>(L46+Systeme!$S$21)/Systeme!$S$18</f>
        <v>3.8693879273843208E-10</v>
      </c>
      <c r="O46" s="8">
        <f>('DGL 4'!$P$15/'DGL 4'!$B$26)*(1-EXP(-'DGL 4'!$B$26*D46)) + ('DGL 4'!$P$16/'DGL 4'!$B$27)*(1-EXP(-'DGL 4'!$B$27*D46))+ ('DGL 4'!$P$17/'DGL 4'!$B$28)*(1-EXP(-'DGL 4'!$B$28*D46))</f>
        <v>5.6979097004875023E-12</v>
      </c>
      <c r="P46" s="21">
        <f>(O46+Systeme!$AA$21)/Systeme!$AA$18</f>
        <v>2.8489548502437511E-15</v>
      </c>
    </row>
    <row r="47" spans="1:16" x14ac:dyDescent="0.25">
      <c r="A47" s="4">
        <f t="shared" si="1"/>
        <v>45</v>
      </c>
      <c r="D47" s="19">
        <f>A47*0.001 *Systeme!$G$6</f>
        <v>45</v>
      </c>
      <c r="F47" s="8">
        <f>('DGL 4'!$P$3/'DGL 4'!$B$26)*(1-EXP(-'DGL 4'!$B$26*D47)) + ('DGL 4'!$P$4/'DGL 4'!$B$27)*(1-EXP(-'DGL 4'!$B$27*D47))+ ('DGL 4'!$P$5/'DGL 4'!$B$28)*(1-EXP(-'DGL 4'!$B$28*D47))</f>
        <v>-0.89910958789034856</v>
      </c>
      <c r="G47" s="21">
        <f>(F47+Systeme!$C$21)/Systeme!$C$18</f>
        <v>0.99982017808242196</v>
      </c>
      <c r="I47" s="8">
        <f>('DGL 4'!$P$7/'DGL 4'!$B$26)*(1-EXP(-'DGL 4'!$B$26*D47)) + ('DGL 4'!$P$8/'DGL 4'!$B$27)*(1-EXP(-'DGL 4'!$B$27*D47))+ ('DGL 4'!$P$9/'DGL 4'!$B$28)*(1-EXP(-'DGL 4'!$B$28*D47))</f>
        <v>0.8991093855240484</v>
      </c>
      <c r="J47" s="21">
        <f>(I47+Systeme!$K$21)/Systeme!$K$18</f>
        <v>1.7982187710480968E-3</v>
      </c>
      <c r="L47" s="8">
        <f t="shared" si="0"/>
        <v>2.0236027246424166E-7</v>
      </c>
      <c r="M47" s="21">
        <f>(L47+Systeme!$S$21)/Systeme!$S$18</f>
        <v>4.0472054492848333E-10</v>
      </c>
      <c r="O47" s="8">
        <f>('DGL 4'!$P$15/'DGL 4'!$B$26)*(1-EXP(-'DGL 4'!$B$26*D47)) + ('DGL 4'!$P$16/'DGL 4'!$B$27)*(1-EXP(-'DGL 4'!$B$27*D47))+ ('DGL 4'!$P$17/'DGL 4'!$B$28)*(1-EXP(-'DGL 4'!$B$28*D47))</f>
        <v>6.0276973299841496E-12</v>
      </c>
      <c r="P47" s="21">
        <f>(O47+Systeme!$AA$21)/Systeme!$AA$18</f>
        <v>3.0138486649920748E-15</v>
      </c>
    </row>
    <row r="48" spans="1:16" x14ac:dyDescent="0.25">
      <c r="A48" s="4">
        <f t="shared" si="1"/>
        <v>46</v>
      </c>
      <c r="D48" s="19">
        <f>A48*0.001 *Systeme!$G$6</f>
        <v>46</v>
      </c>
      <c r="F48" s="8">
        <f>('DGL 4'!$P$3/'DGL 4'!$B$26)*(1-EXP(-'DGL 4'!$B$26*D48)) + ('DGL 4'!$P$4/'DGL 4'!$B$27)*(1-EXP(-'DGL 4'!$B$27*D48))+ ('DGL 4'!$P$5/'DGL 4'!$B$28)*(1-EXP(-'DGL 4'!$B$28*D48))</f>
        <v>-0.91906958795364202</v>
      </c>
      <c r="G48" s="21">
        <f>(F48+Systeme!$C$21)/Systeme!$C$18</f>
        <v>0.9998161860824093</v>
      </c>
      <c r="I48" s="8">
        <f>('DGL 4'!$P$7/'DGL 4'!$B$26)*(1-EXP(-'DGL 4'!$B$26*D48)) + ('DGL 4'!$P$8/'DGL 4'!$B$27)*(1-EXP(-'DGL 4'!$B$27*D48))+ ('DGL 4'!$P$9/'DGL 4'!$B$28)*(1-EXP(-'DGL 4'!$B$28*D48))</f>
        <v>0.91906937649634501</v>
      </c>
      <c r="J48" s="21">
        <f>(I48+Systeme!$K$21)/Systeme!$K$18</f>
        <v>1.8381387529926901E-3</v>
      </c>
      <c r="L48" s="8">
        <f t="shared" si="0"/>
        <v>2.114507720390416E-7</v>
      </c>
      <c r="M48" s="21">
        <f>(L48+Systeme!$S$21)/Systeme!$S$18</f>
        <v>4.2290154407808318E-10</v>
      </c>
      <c r="O48" s="8">
        <f>('DGL 4'!$P$15/'DGL 4'!$B$26)*(1-EXP(-'DGL 4'!$B$26*D48)) + ('DGL 4'!$P$16/'DGL 4'!$B$27)*(1-EXP(-'DGL 4'!$B$27*D48))+ ('DGL 4'!$P$17/'DGL 4'!$B$28)*(1-EXP(-'DGL 4'!$B$28*D48))</f>
        <v>6.5249667377097892E-12</v>
      </c>
      <c r="P48" s="21">
        <f>(O48+Systeme!$AA$21)/Systeme!$AA$18</f>
        <v>3.2624833688548945E-15</v>
      </c>
    </row>
    <row r="49" spans="1:16" x14ac:dyDescent="0.25">
      <c r="A49" s="4">
        <f t="shared" si="1"/>
        <v>47</v>
      </c>
      <c r="D49" s="19">
        <f>A49*0.001 *Systeme!$G$6</f>
        <v>47</v>
      </c>
      <c r="F49" s="8">
        <f>('DGL 4'!$P$3/'DGL 4'!$B$26)*(1-EXP(-'DGL 4'!$B$26*D49)) + ('DGL 4'!$P$4/'DGL 4'!$B$27)*(1-EXP(-'DGL 4'!$B$27*D49))+ ('DGL 4'!$P$5/'DGL 4'!$B$28)*(1-EXP(-'DGL 4'!$B$28*D49))</f>
        <v>-0.93902870979645436</v>
      </c>
      <c r="G49" s="21">
        <f>(F49+Systeme!$C$21)/Systeme!$C$18</f>
        <v>0.99981219425804069</v>
      </c>
      <c r="I49" s="8">
        <f>('DGL 4'!$P$7/'DGL 4'!$B$26)*(1-EXP(-'DGL 4'!$B$26*D49)) + ('DGL 4'!$P$8/'DGL 4'!$B$27)*(1-EXP(-'DGL 4'!$B$27*D49))+ ('DGL 4'!$P$9/'DGL 4'!$B$28)*(1-EXP(-'DGL 4'!$B$28*D49))</f>
        <v>0.9390284890487256</v>
      </c>
      <c r="J49" s="21">
        <f>(I49+Systeme!$K$21)/Systeme!$K$18</f>
        <v>1.8780569780974512E-3</v>
      </c>
      <c r="L49" s="8">
        <f t="shared" si="0"/>
        <v>2.2074081651760839E-7</v>
      </c>
      <c r="M49" s="21">
        <f>(L49+Systeme!$S$21)/Systeme!$S$18</f>
        <v>4.4148163303521676E-10</v>
      </c>
      <c r="O49" s="8">
        <f>('DGL 4'!$P$15/'DGL 4'!$B$26)*(1-EXP(-'DGL 4'!$B$26*D49)) + ('DGL 4'!$P$16/'DGL 4'!$B$27)*(1-EXP(-'DGL 4'!$B$27*D49))+ ('DGL 4'!$P$17/'DGL 4'!$B$28)*(1-EXP(-'DGL 4'!$B$28*D49))</f>
        <v>6.9122454071299244E-12</v>
      </c>
      <c r="P49" s="21">
        <f>(O49+Systeme!$AA$21)/Systeme!$AA$18</f>
        <v>3.4561227035649624E-15</v>
      </c>
    </row>
    <row r="50" spans="1:16" x14ac:dyDescent="0.25">
      <c r="A50" s="4">
        <f t="shared" si="1"/>
        <v>48</v>
      </c>
      <c r="D50" s="19">
        <f>A50*0.001 *Systeme!$G$6</f>
        <v>48</v>
      </c>
      <c r="F50" s="8">
        <f>('DGL 4'!$P$3/'DGL 4'!$B$26)*(1-EXP(-'DGL 4'!$B$26*D50)) + ('DGL 4'!$P$4/'DGL 4'!$B$27)*(1-EXP(-'DGL 4'!$B$27*D50))+ ('DGL 4'!$P$5/'DGL 4'!$B$28)*(1-EXP(-'DGL 4'!$B$28*D50))</f>
        <v>-0.95898695345763363</v>
      </c>
      <c r="G50" s="21">
        <f>(F50+Systeme!$C$21)/Systeme!$C$18</f>
        <v>0.99980820260930847</v>
      </c>
      <c r="I50" s="8">
        <f>('DGL 4'!$P$7/'DGL 4'!$B$26)*(1-EXP(-'DGL 4'!$B$26*D50)) + ('DGL 4'!$P$8/'DGL 4'!$B$27)*(1-EXP(-'DGL 4'!$B$27*D50))+ ('DGL 4'!$P$9/'DGL 4'!$B$28)*(1-EXP(-'DGL 4'!$B$28*D50))</f>
        <v>0.95898672321987344</v>
      </c>
      <c r="J50" s="21">
        <f>(I50+Systeme!$K$21)/Systeme!$K$18</f>
        <v>1.9179734464397468E-3</v>
      </c>
      <c r="L50" s="8">
        <f t="shared" si="0"/>
        <v>2.3023043145596958E-7</v>
      </c>
      <c r="M50" s="21">
        <f>(L50+Systeme!$S$21)/Systeme!$S$18</f>
        <v>4.6046086291193915E-10</v>
      </c>
      <c r="O50" s="8">
        <f>('DGL 4'!$P$15/'DGL 4'!$B$26)*(1-EXP(-'DGL 4'!$B$26*D50)) + ('DGL 4'!$P$16/'DGL 4'!$B$27)*(1-EXP(-'DGL 4'!$B$27*D50))+ ('DGL 4'!$P$17/'DGL 4'!$B$28)*(1-EXP(-'DGL 4'!$B$28*D50))</f>
        <v>7.3287344075356753E-12</v>
      </c>
      <c r="P50" s="21">
        <f>(O50+Systeme!$AA$21)/Systeme!$AA$18</f>
        <v>3.6643672037678377E-15</v>
      </c>
    </row>
    <row r="51" spans="1:16" x14ac:dyDescent="0.25">
      <c r="A51" s="4">
        <f t="shared" si="1"/>
        <v>49</v>
      </c>
      <c r="D51" s="19">
        <f>A51*0.001 *Systeme!$G$6</f>
        <v>49</v>
      </c>
      <c r="F51" s="8">
        <f>('DGL 4'!$P$3/'DGL 4'!$B$26)*(1-EXP(-'DGL 4'!$B$26*D51)) + ('DGL 4'!$P$4/'DGL 4'!$B$27)*(1-EXP(-'DGL 4'!$B$27*D51))+ ('DGL 4'!$P$5/'DGL 4'!$B$28)*(1-EXP(-'DGL 4'!$B$28*D51))</f>
        <v>-0.9789443189757695</v>
      </c>
      <c r="G51" s="21">
        <f>(F51+Systeme!$C$21)/Systeme!$C$18</f>
        <v>0.99980421113620488</v>
      </c>
      <c r="I51" s="8">
        <f>('DGL 4'!$P$7/'DGL 4'!$B$26)*(1-EXP(-'DGL 4'!$B$26*D51)) + ('DGL 4'!$P$8/'DGL 4'!$B$27)*(1-EXP(-'DGL 4'!$B$27*D51))+ ('DGL 4'!$P$9/'DGL 4'!$B$28)*(1-EXP(-'DGL 4'!$B$28*D51))</f>
        <v>0.97894407904838676</v>
      </c>
      <c r="J51" s="21">
        <f>(I51+Systeme!$K$21)/Systeme!$K$18</f>
        <v>1.9578881580967736E-3</v>
      </c>
      <c r="L51" s="8">
        <f t="shared" si="0"/>
        <v>2.3991960788273168E-7</v>
      </c>
      <c r="M51" s="21">
        <f>(L51+Systeme!$S$21)/Systeme!$S$18</f>
        <v>4.7983921576546331E-10</v>
      </c>
      <c r="O51" s="8">
        <f>('DGL 4'!$P$15/'DGL 4'!$B$26)*(1-EXP(-'DGL 4'!$B$26*D51)) + ('DGL 4'!$P$16/'DGL 4'!$B$27)*(1-EXP(-'DGL 4'!$B$27*D51))+ ('DGL 4'!$P$17/'DGL 4'!$B$28)*(1-EXP(-'DGL 4'!$B$28*D51))</f>
        <v>7.7748564151439853E-12</v>
      </c>
      <c r="P51" s="21">
        <f>(O51+Systeme!$AA$21)/Systeme!$AA$18</f>
        <v>3.8874282075719923E-15</v>
      </c>
    </row>
    <row r="52" spans="1:16" x14ac:dyDescent="0.25">
      <c r="A52" s="4">
        <f t="shared" si="1"/>
        <v>50</v>
      </c>
      <c r="D52" s="19">
        <f>A52*0.001 *Systeme!$G$6</f>
        <v>50</v>
      </c>
      <c r="F52" s="8">
        <f>('DGL 4'!$P$3/'DGL 4'!$B$26)*(1-EXP(-'DGL 4'!$B$26*D52)) + ('DGL 4'!$P$4/'DGL 4'!$B$27)*(1-EXP(-'DGL 4'!$B$27*D52))+ ('DGL 4'!$P$5/'DGL 4'!$B$28)*(1-EXP(-'DGL 4'!$B$28*D52))</f>
        <v>-0.99890080638976042</v>
      </c>
      <c r="G52" s="21">
        <f>(F52+Systeme!$C$21)/Systeme!$C$18</f>
        <v>0.99980021983872214</v>
      </c>
      <c r="I52" s="8">
        <f>('DGL 4'!$P$7/'DGL 4'!$B$26)*(1-EXP(-'DGL 4'!$B$26*D52)) + ('DGL 4'!$P$8/'DGL 4'!$B$27)*(1-EXP(-'DGL 4'!$B$27*D52))+ ('DGL 4'!$P$9/'DGL 4'!$B$28)*(1-EXP(-'DGL 4'!$B$28*D52))</f>
        <v>0.99890055657299948</v>
      </c>
      <c r="J52" s="21">
        <f>(I52+Systeme!$K$21)/Systeme!$K$18</f>
        <v>1.9978011131459991E-3</v>
      </c>
      <c r="L52" s="8">
        <f t="shared" si="0"/>
        <v>2.49808370790625E-7</v>
      </c>
      <c r="M52" s="21">
        <f>(L52+Systeme!$S$21)/Systeme!$S$18</f>
        <v>4.9961674158124997E-10</v>
      </c>
      <c r="O52" s="8">
        <f>('DGL 4'!$P$15/'DGL 4'!$B$26)*(1-EXP(-'DGL 4'!$B$26*D52)) + ('DGL 4'!$P$16/'DGL 4'!$B$27)*(1-EXP(-'DGL 4'!$B$27*D52))+ ('DGL 4'!$P$17/'DGL 4'!$B$28)*(1-EXP(-'DGL 4'!$B$28*D52))</f>
        <v>8.3901537518797642E-12</v>
      </c>
      <c r="P52" s="21">
        <f>(O52+Systeme!$AA$21)/Systeme!$AA$18</f>
        <v>4.1950768759398821E-15</v>
      </c>
    </row>
    <row r="53" spans="1:16" x14ac:dyDescent="0.25">
      <c r="A53" s="4">
        <f t="shared" si="1"/>
        <v>51</v>
      </c>
      <c r="D53" s="19">
        <f>A53*0.001 *Systeme!$G$6</f>
        <v>51.000000000000007</v>
      </c>
      <c r="F53" s="8">
        <f>('DGL 4'!$P$3/'DGL 4'!$B$26)*(1-EXP(-'DGL 4'!$B$26*D53)) + ('DGL 4'!$P$4/'DGL 4'!$B$27)*(1-EXP(-'DGL 4'!$B$27*D53))+ ('DGL 4'!$P$5/'DGL 4'!$B$28)*(1-EXP(-'DGL 4'!$B$28*D53))</f>
        <v>-1.0188564157378304</v>
      </c>
      <c r="G53" s="21">
        <f>(F53+Systeme!$C$21)/Systeme!$C$18</f>
        <v>0.99979622871685248</v>
      </c>
      <c r="I53" s="8">
        <f>('DGL 4'!$P$7/'DGL 4'!$B$26)*(1-EXP(-'DGL 4'!$B$26*D53)) + ('DGL 4'!$P$8/'DGL 4'!$B$27)*(1-EXP(-'DGL 4'!$B$27*D53))+ ('DGL 4'!$P$9/'DGL 4'!$B$28)*(1-EXP(-'DGL 4'!$B$28*D53))</f>
        <v>1.0188561558322911</v>
      </c>
      <c r="J53" s="21">
        <f>(I53+Systeme!$K$21)/Systeme!$K$18</f>
        <v>2.0377123116645823E-3</v>
      </c>
      <c r="L53" s="8">
        <f t="shared" si="0"/>
        <v>2.5989664232973228E-7</v>
      </c>
      <c r="M53" s="21">
        <f>(L53+Systeme!$S$21)/Systeme!$S$18</f>
        <v>5.197932846594646E-10</v>
      </c>
      <c r="O53" s="8">
        <f>('DGL 4'!$P$15/'DGL 4'!$B$26)*(1-EXP(-'DGL 4'!$B$26*D53)) + ('DGL 4'!$P$16/'DGL 4'!$B$27)*(1-EXP(-'DGL 4'!$B$27*D53))+ ('DGL 4'!$P$17/'DGL 4'!$B$28)*(1-EXP(-'DGL 4'!$B$28*D53))</f>
        <v>8.8969829225259145E-12</v>
      </c>
      <c r="P53" s="21">
        <f>(O53+Systeme!$AA$21)/Systeme!$AA$18</f>
        <v>4.4484914612629572E-15</v>
      </c>
    </row>
    <row r="54" spans="1:16" x14ac:dyDescent="0.25">
      <c r="A54" s="4">
        <f t="shared" si="1"/>
        <v>52</v>
      </c>
      <c r="D54" s="19">
        <f>A54*0.001 *Systeme!$G$6</f>
        <v>52.000000000000007</v>
      </c>
      <c r="F54" s="8">
        <f>('DGL 4'!$P$3/'DGL 4'!$B$26)*(1-EXP(-'DGL 4'!$B$26*D54)) + ('DGL 4'!$P$4/'DGL 4'!$B$27)*(1-EXP(-'DGL 4'!$B$27*D54))+ ('DGL 4'!$P$5/'DGL 4'!$B$28)*(1-EXP(-'DGL 4'!$B$28*D54))</f>
        <v>-1.038811147058827</v>
      </c>
      <c r="G54" s="21">
        <f>(F54+Systeme!$C$21)/Systeme!$C$18</f>
        <v>0.99979223777058812</v>
      </c>
      <c r="I54" s="8">
        <f>('DGL 4'!$P$7/'DGL 4'!$B$26)*(1-EXP(-'DGL 4'!$B$26*D54)) + ('DGL 4'!$P$8/'DGL 4'!$B$27)*(1-EXP(-'DGL 4'!$B$27*D54))+ ('DGL 4'!$P$9/'DGL 4'!$B$28)*(1-EXP(-'DGL 4'!$B$28*D54))</f>
        <v>1.0388108768649451</v>
      </c>
      <c r="J54" s="21">
        <f>(I54+Systeme!$K$21)/Systeme!$K$18</f>
        <v>2.0776217537298901E-3</v>
      </c>
      <c r="L54" s="8">
        <f t="shared" si="0"/>
        <v>2.7018444721951069E-7</v>
      </c>
      <c r="M54" s="21">
        <f>(L54+Systeme!$S$21)/Systeme!$S$18</f>
        <v>5.4036889443902142E-10</v>
      </c>
      <c r="O54" s="8">
        <f>('DGL 4'!$P$15/'DGL 4'!$B$26)*(1-EXP(-'DGL 4'!$B$26*D54)) + ('DGL 4'!$P$16/'DGL 4'!$B$27)*(1-EXP(-'DGL 4'!$B$27*D54))+ ('DGL 4'!$P$17/'DGL 4'!$B$28)*(1-EXP(-'DGL 4'!$B$28*D54))</f>
        <v>9.4347154329550709E-12</v>
      </c>
      <c r="P54" s="21">
        <f>(O54+Systeme!$AA$21)/Systeme!$AA$18</f>
        <v>4.7173577164775351E-15</v>
      </c>
    </row>
    <row r="55" spans="1:16" x14ac:dyDescent="0.25">
      <c r="A55" s="4">
        <f t="shared" si="1"/>
        <v>53</v>
      </c>
      <c r="D55" s="19">
        <f>A55*0.001 *Systeme!$G$6</f>
        <v>53</v>
      </c>
      <c r="F55" s="8">
        <f>('DGL 4'!$P$3/'DGL 4'!$B$26)*(1-EXP(-'DGL 4'!$B$26*D55)) + ('DGL 4'!$P$4/'DGL 4'!$B$27)*(1-EXP(-'DGL 4'!$B$27*D55))+ ('DGL 4'!$P$5/'DGL 4'!$B$28)*(1-EXP(-'DGL 4'!$B$28*D55))</f>
        <v>-1.0587650003912834</v>
      </c>
      <c r="G55" s="21">
        <f>(F55+Systeme!$C$21)/Systeme!$C$18</f>
        <v>0.99978824699992186</v>
      </c>
      <c r="I55" s="8">
        <f>('DGL 4'!$P$7/'DGL 4'!$B$26)*(1-EXP(-'DGL 4'!$B$26*D55)) + ('DGL 4'!$P$8/'DGL 4'!$B$27)*(1-EXP(-'DGL 4'!$B$27*D55))+ ('DGL 4'!$P$9/'DGL 4'!$B$28)*(1-EXP(-'DGL 4'!$B$28*D55))</f>
        <v>1.0587647197096761</v>
      </c>
      <c r="J55" s="21">
        <f>(I55+Systeme!$K$21)/Systeme!$K$18</f>
        <v>2.1175294394193524E-3</v>
      </c>
      <c r="L55" s="8">
        <f t="shared" si="0"/>
        <v>2.8067174246242652E-7</v>
      </c>
      <c r="M55" s="21">
        <f>(L55+Systeme!$S$21)/Systeme!$S$18</f>
        <v>5.6134348492485308E-10</v>
      </c>
      <c r="O55" s="8">
        <f>('DGL 4'!$P$15/'DGL 4'!$B$26)*(1-EXP(-'DGL 4'!$B$26*D55)) + ('DGL 4'!$P$16/'DGL 4'!$B$27)*(1-EXP(-'DGL 4'!$B$27*D55))+ ('DGL 4'!$P$17/'DGL 4'!$B$28)*(1-EXP(-'DGL 4'!$B$28*D55))</f>
        <v>9.8648273523429392E-12</v>
      </c>
      <c r="P55" s="21">
        <f>(O55+Systeme!$AA$21)/Systeme!$AA$18</f>
        <v>4.9324136761714696E-15</v>
      </c>
    </row>
    <row r="56" spans="1:16" x14ac:dyDescent="0.25">
      <c r="A56" s="4">
        <f t="shared" si="1"/>
        <v>54</v>
      </c>
      <c r="D56" s="19">
        <f>A56*0.001 *Systeme!$G$6</f>
        <v>54</v>
      </c>
      <c r="F56" s="8">
        <f>('DGL 4'!$P$3/'DGL 4'!$B$26)*(1-EXP(-'DGL 4'!$B$26*D56)) + ('DGL 4'!$P$4/'DGL 4'!$B$27)*(1-EXP(-'DGL 4'!$B$27*D56))+ ('DGL 4'!$P$5/'DGL 4'!$B$28)*(1-EXP(-'DGL 4'!$B$28*D56))</f>
        <v>-1.0787179757740539</v>
      </c>
      <c r="G56" s="21">
        <f>(F56+Systeme!$C$21)/Systeme!$C$18</f>
        <v>0.99978425640484514</v>
      </c>
      <c r="I56" s="8">
        <f>('DGL 4'!$P$7/'DGL 4'!$B$26)*(1-EXP(-'DGL 4'!$B$26*D56)) + ('DGL 4'!$P$8/'DGL 4'!$B$27)*(1-EXP(-'DGL 4'!$B$27*D56))+ ('DGL 4'!$P$9/'DGL 4'!$B$28)*(1-EXP(-'DGL 4'!$B$28*D56))</f>
        <v>1.0787176844050008</v>
      </c>
      <c r="J56" s="21">
        <f>(I56+Systeme!$K$21)/Systeme!$K$18</f>
        <v>2.1574353688100017E-3</v>
      </c>
      <c r="L56" s="8">
        <f t="shared" si="0"/>
        <v>2.9135858764124385E-7</v>
      </c>
      <c r="M56" s="21">
        <f>(L56+Systeme!$S$21)/Systeme!$S$18</f>
        <v>5.8271717528248772E-10</v>
      </c>
      <c r="O56" s="8">
        <f>('DGL 4'!$P$15/'DGL 4'!$B$26)*(1-EXP(-'DGL 4'!$B$26*D56)) + ('DGL 4'!$P$16/'DGL 4'!$B$27)*(1-EXP(-'DGL 4'!$B$27*D56))+ ('DGL 4'!$P$17/'DGL 4'!$B$28)*(1-EXP(-'DGL 4'!$B$28*D56))</f>
        <v>1.0465465760710682E-11</v>
      </c>
      <c r="P56" s="21">
        <f>(O56+Systeme!$AA$21)/Systeme!$AA$18</f>
        <v>5.2327328803553412E-15</v>
      </c>
    </row>
    <row r="57" spans="1:16" x14ac:dyDescent="0.25">
      <c r="A57" s="4">
        <f t="shared" si="1"/>
        <v>55</v>
      </c>
      <c r="D57" s="19">
        <f>A57*0.001 *Systeme!$G$6</f>
        <v>55</v>
      </c>
      <c r="F57" s="8">
        <f>('DGL 4'!$P$3/'DGL 4'!$B$26)*(1-EXP(-'DGL 4'!$B$26*D57)) + ('DGL 4'!$P$4/'DGL 4'!$B$27)*(1-EXP(-'DGL 4'!$B$27*D57))+ ('DGL 4'!$P$5/'DGL 4'!$B$28)*(1-EXP(-'DGL 4'!$B$28*D57))</f>
        <v>-1.0986700732456709</v>
      </c>
      <c r="G57" s="21">
        <f>(F57+Systeme!$C$21)/Systeme!$C$18</f>
        <v>0.99978026598535086</v>
      </c>
      <c r="I57" s="8">
        <f>('DGL 4'!$P$7/'DGL 4'!$B$26)*(1-EXP(-'DGL 4'!$B$26*D57)) + ('DGL 4'!$P$8/'DGL 4'!$B$27)*(1-EXP(-'DGL 4'!$B$27*D57))+ ('DGL 4'!$P$9/'DGL 4'!$B$28)*(1-EXP(-'DGL 4'!$B$28*D57))</f>
        <v>1.098669770989634</v>
      </c>
      <c r="J57" s="21">
        <f>(I57+Systeme!$K$21)/Systeme!$K$18</f>
        <v>2.1973395419792679E-3</v>
      </c>
      <c r="L57" s="8">
        <f t="shared" si="0"/>
        <v>3.0224493858876456E-7</v>
      </c>
      <c r="M57" s="21">
        <f>(L57+Systeme!$S$21)/Systeme!$S$18</f>
        <v>6.0448987717752909E-10</v>
      </c>
      <c r="O57" s="8">
        <f>('DGL 4'!$P$15/'DGL 4'!$B$26)*(1-EXP(-'DGL 4'!$B$26*D57)) + ('DGL 4'!$P$16/'DGL 4'!$B$27)*(1-EXP(-'DGL 4'!$B$27*D57))+ ('DGL 4'!$P$17/'DGL 4'!$B$28)*(1-EXP(-'DGL 4'!$B$28*D57))</f>
        <v>1.1098277190920575E-11</v>
      </c>
      <c r="P57" s="21">
        <f>(O57+Systeme!$AA$21)/Systeme!$AA$18</f>
        <v>5.5491385954602873E-15</v>
      </c>
    </row>
    <row r="58" spans="1:16" x14ac:dyDescent="0.25">
      <c r="A58" s="4">
        <f t="shared" si="1"/>
        <v>56</v>
      </c>
      <c r="D58" s="19">
        <f>A58*0.001 *Systeme!$G$6</f>
        <v>56</v>
      </c>
      <c r="F58" s="8">
        <f>('DGL 4'!$P$3/'DGL 4'!$B$26)*(1-EXP(-'DGL 4'!$B$26*D58)) + ('DGL 4'!$P$4/'DGL 4'!$B$27)*(1-EXP(-'DGL 4'!$B$27*D58))+ ('DGL 4'!$P$5/'DGL 4'!$B$28)*(1-EXP(-'DGL 4'!$B$28*D58))</f>
        <v>-1.1186212928447752</v>
      </c>
      <c r="G58" s="21">
        <f>(F58+Systeme!$C$21)/Systeme!$C$18</f>
        <v>0.99977627574143102</v>
      </c>
      <c r="I58" s="8">
        <f>('DGL 4'!$P$7/'DGL 4'!$B$26)*(1-EXP(-'DGL 4'!$B$26*D58)) + ('DGL 4'!$P$8/'DGL 4'!$B$27)*(1-EXP(-'DGL 4'!$B$27*D58))+ ('DGL 4'!$P$9/'DGL 4'!$B$28)*(1-EXP(-'DGL 4'!$B$28*D58))</f>
        <v>1.1186209795022244</v>
      </c>
      <c r="J58" s="21">
        <f>(I58+Systeme!$K$21)/Systeme!$K$18</f>
        <v>2.2372419590044488E-3</v>
      </c>
      <c r="L58" s="8">
        <f t="shared" si="0"/>
        <v>3.1333078728051022E-7</v>
      </c>
      <c r="M58" s="21">
        <f>(L58+Systeme!$S$21)/Systeme!$S$18</f>
        <v>6.2666157456102039E-10</v>
      </c>
      <c r="O58" s="8">
        <f>('DGL 4'!$P$15/'DGL 4'!$B$26)*(1-EXP(-'DGL 4'!$B$26*D58)) + ('DGL 4'!$P$16/'DGL 4'!$B$27)*(1-EXP(-'DGL 4'!$B$27*D58))+ ('DGL 4'!$P$17/'DGL 4'!$B$28)*(1-EXP(-'DGL 4'!$B$28*D58))</f>
        <v>1.1763514560234403E-11</v>
      </c>
      <c r="P58" s="21">
        <f>(O58+Systeme!$AA$21)/Systeme!$AA$18</f>
        <v>5.8817572801172019E-15</v>
      </c>
    </row>
    <row r="59" spans="1:16" x14ac:dyDescent="0.25">
      <c r="A59" s="4">
        <f t="shared" si="1"/>
        <v>57</v>
      </c>
      <c r="D59" s="19">
        <f>A59*0.001 *Systeme!$G$6</f>
        <v>57</v>
      </c>
      <c r="F59" s="8">
        <f>('DGL 4'!$P$3/'DGL 4'!$B$26)*(1-EXP(-'DGL 4'!$B$26*D59)) + ('DGL 4'!$P$4/'DGL 4'!$B$27)*(1-EXP(-'DGL 4'!$B$27*D59))+ ('DGL 4'!$P$5/'DGL 4'!$B$28)*(1-EXP(-'DGL 4'!$B$28*D59))</f>
        <v>-1.1385716346097976</v>
      </c>
      <c r="G59" s="21">
        <f>(F59+Systeme!$C$21)/Systeme!$C$18</f>
        <v>0.99977228567307808</v>
      </c>
      <c r="I59" s="8">
        <f>('DGL 4'!$P$7/'DGL 4'!$B$26)*(1-EXP(-'DGL 4'!$B$26*D59)) + ('DGL 4'!$P$8/'DGL 4'!$B$27)*(1-EXP(-'DGL 4'!$B$27*D59))+ ('DGL 4'!$P$9/'DGL 4'!$B$28)*(1-EXP(-'DGL 4'!$B$28*D59))</f>
        <v>1.1385713099813866</v>
      </c>
      <c r="J59" s="21">
        <f>(I59+Systeme!$K$21)/Systeme!$K$18</f>
        <v>2.2771426199627732E-3</v>
      </c>
      <c r="L59" s="8">
        <f t="shared" si="0"/>
        <v>3.2461608821823481E-7</v>
      </c>
      <c r="M59" s="21">
        <f>(L59+Systeme!$S$21)/Systeme!$S$18</f>
        <v>6.4923217643646966E-10</v>
      </c>
      <c r="O59" s="8">
        <f>('DGL 4'!$P$15/'DGL 4'!$B$26)*(1-EXP(-'DGL 4'!$B$26*D59)) + ('DGL 4'!$P$16/'DGL 4'!$B$27)*(1-EXP(-'DGL 4'!$B$27*D59))+ ('DGL 4'!$P$17/'DGL 4'!$B$28)*(1-EXP(-'DGL 4'!$B$28*D59))</f>
        <v>1.2322823181786999E-11</v>
      </c>
      <c r="P59" s="21">
        <f>(O59+Systeme!$AA$21)/Systeme!$AA$18</f>
        <v>6.1614115908934991E-15</v>
      </c>
    </row>
    <row r="60" spans="1:16" x14ac:dyDescent="0.25">
      <c r="A60" s="4">
        <f t="shared" si="1"/>
        <v>58</v>
      </c>
      <c r="D60" s="19">
        <f>A60*0.001 *Systeme!$G$6</f>
        <v>58</v>
      </c>
      <c r="F60" s="8">
        <f>('DGL 4'!$P$3/'DGL 4'!$B$26)*(1-EXP(-'DGL 4'!$B$26*D60)) + ('DGL 4'!$P$4/'DGL 4'!$B$27)*(1-EXP(-'DGL 4'!$B$27*D60))+ ('DGL 4'!$P$5/'DGL 4'!$B$28)*(1-EXP(-'DGL 4'!$B$28*D60))</f>
        <v>-1.1585210985797447</v>
      </c>
      <c r="G60" s="21">
        <f>(F60+Systeme!$C$21)/Systeme!$C$18</f>
        <v>0.99976829578028414</v>
      </c>
      <c r="I60" s="8">
        <f>('DGL 4'!$P$7/'DGL 4'!$B$26)*(1-EXP(-'DGL 4'!$B$26*D60)) + ('DGL 4'!$P$8/'DGL 4'!$B$27)*(1-EXP(-'DGL 4'!$B$27*D60))+ ('DGL 4'!$P$9/'DGL 4'!$B$28)*(1-EXP(-'DGL 4'!$B$28*D60))</f>
        <v>1.1585207624657872</v>
      </c>
      <c r="J60" s="21">
        <f>(I60+Systeme!$K$21)/Systeme!$K$18</f>
        <v>2.3170415249315745E-3</v>
      </c>
      <c r="L60" s="8">
        <f t="shared" si="0"/>
        <v>3.36100903373769E-7</v>
      </c>
      <c r="M60" s="21">
        <f>(L60+Systeme!$S$21)/Systeme!$S$18</f>
        <v>6.7220180674753805E-10</v>
      </c>
      <c r="O60" s="8">
        <f>('DGL 4'!$P$15/'DGL 4'!$B$26)*(1-EXP(-'DGL 4'!$B$26*D60)) + ('DGL 4'!$P$16/'DGL 4'!$B$27)*(1-EXP(-'DGL 4'!$B$27*D60))+ ('DGL 4'!$P$17/'DGL 4'!$B$28)*(1-EXP(-'DGL 4'!$B$28*D60))</f>
        <v>1.3054181515056648E-11</v>
      </c>
      <c r="P60" s="21">
        <f>(O60+Systeme!$AA$21)/Systeme!$AA$18</f>
        <v>6.5270907575283244E-15</v>
      </c>
    </row>
    <row r="61" spans="1:16" x14ac:dyDescent="0.25">
      <c r="A61" s="4">
        <f t="shared" si="1"/>
        <v>59</v>
      </c>
      <c r="D61" s="19">
        <f>A61*0.001 *Systeme!$G$6</f>
        <v>59.000000000000007</v>
      </c>
      <c r="F61" s="8">
        <f>('DGL 4'!$P$3/'DGL 4'!$B$26)*(1-EXP(-'DGL 4'!$B$26*D61)) + ('DGL 4'!$P$4/'DGL 4'!$B$27)*(1-EXP(-'DGL 4'!$B$27*D61))+ ('DGL 4'!$P$5/'DGL 4'!$B$28)*(1-EXP(-'DGL 4'!$B$28*D61))</f>
        <v>-1.1784696847928904</v>
      </c>
      <c r="G61" s="21">
        <f>(F61+Systeme!$C$21)/Systeme!$C$18</f>
        <v>0.99976430606304145</v>
      </c>
      <c r="I61" s="8">
        <f>('DGL 4'!$P$7/'DGL 4'!$B$26)*(1-EXP(-'DGL 4'!$B$26*D61)) + ('DGL 4'!$P$8/'DGL 4'!$B$27)*(1-EXP(-'DGL 4'!$B$27*D61))+ ('DGL 4'!$P$9/'DGL 4'!$B$28)*(1-EXP(-'DGL 4'!$B$28*D61))</f>
        <v>1.1784693369940573</v>
      </c>
      <c r="J61" s="21">
        <f>(I61+Systeme!$K$21)/Systeme!$K$18</f>
        <v>2.3569386739881147E-3</v>
      </c>
      <c r="L61" s="8">
        <f t="shared" si="0"/>
        <v>3.477851526093121E-7</v>
      </c>
      <c r="M61" s="21">
        <f>(L61+Systeme!$S$21)/Systeme!$S$18</f>
        <v>6.9557030521862417E-10</v>
      </c>
      <c r="O61" s="8">
        <f>('DGL 4'!$P$15/'DGL 4'!$B$26)*(1-EXP(-'DGL 4'!$B$26*D61)) + ('DGL 4'!$P$16/'DGL 4'!$B$27)*(1-EXP(-'DGL 4'!$B$27*D61))+ ('DGL 4'!$P$17/'DGL 4'!$B$28)*(1-EXP(-'DGL 4'!$B$28*D61))</f>
        <v>1.3680457591411233E-11</v>
      </c>
      <c r="P61" s="21">
        <f>(O61+Systeme!$AA$21)/Systeme!$AA$18</f>
        <v>6.8402287957056161E-15</v>
      </c>
    </row>
    <row r="62" spans="1:16" x14ac:dyDescent="0.25">
      <c r="A62" s="4">
        <f t="shared" si="1"/>
        <v>60</v>
      </c>
      <c r="D62" s="19">
        <f>A62*0.001 *Systeme!$G$6</f>
        <v>60</v>
      </c>
      <c r="F62" s="8">
        <f>('DGL 4'!$P$3/'DGL 4'!$B$26)*(1-EXP(-'DGL 4'!$B$26*D62)) + ('DGL 4'!$P$4/'DGL 4'!$B$27)*(1-EXP(-'DGL 4'!$B$27*D62))+ ('DGL 4'!$P$5/'DGL 4'!$B$28)*(1-EXP(-'DGL 4'!$B$28*D62))</f>
        <v>-1.1984173932880826</v>
      </c>
      <c r="G62" s="21">
        <f>(F62+Systeme!$C$21)/Systeme!$C$18</f>
        <v>0.99976031652134245</v>
      </c>
      <c r="I62" s="8">
        <f>('DGL 4'!$P$7/'DGL 4'!$B$26)*(1-EXP(-'DGL 4'!$B$26*D62)) + ('DGL 4'!$P$8/'DGL 4'!$B$27)*(1-EXP(-'DGL 4'!$B$27*D62))+ ('DGL 4'!$P$9/'DGL 4'!$B$28)*(1-EXP(-'DGL 4'!$B$28*D62))</f>
        <v>1.1984170336048792</v>
      </c>
      <c r="J62" s="21">
        <f>(I62+Systeme!$K$21)/Systeme!$K$18</f>
        <v>2.3968340672097582E-3</v>
      </c>
      <c r="L62" s="8">
        <f t="shared" si="0"/>
        <v>3.5966886276136154E-7</v>
      </c>
      <c r="M62" s="21">
        <f>(L62+Systeme!$S$21)/Systeme!$S$18</f>
        <v>7.1933772552272306E-10</v>
      </c>
      <c r="O62" s="8">
        <f>('DGL 4'!$P$15/'DGL 4'!$B$26)*(1-EXP(-'DGL 4'!$B$26*D62)) + ('DGL 4'!$P$16/'DGL 4'!$B$27)*(1-EXP(-'DGL 4'!$B$27*D62))+ ('DGL 4'!$P$17/'DGL 4'!$B$28)*(1-EXP(-'DGL 4'!$B$28*D62))</f>
        <v>1.4340682233295737E-11</v>
      </c>
      <c r="P62" s="21">
        <f>(O62+Systeme!$AA$21)/Systeme!$AA$18</f>
        <v>7.1703411166478692E-15</v>
      </c>
    </row>
    <row r="63" spans="1:16" x14ac:dyDescent="0.25">
      <c r="A63" s="4">
        <f t="shared" si="1"/>
        <v>61</v>
      </c>
      <c r="D63" s="19">
        <f>A63*0.001 *Systeme!$G$6</f>
        <v>61</v>
      </c>
      <c r="F63" s="8">
        <f>('DGL 4'!$P$3/'DGL 4'!$B$26)*(1-EXP(-'DGL 4'!$B$26*D63)) + ('DGL 4'!$P$4/'DGL 4'!$B$27)*(1-EXP(-'DGL 4'!$B$27*D63))+ ('DGL 4'!$P$5/'DGL 4'!$B$28)*(1-EXP(-'DGL 4'!$B$28*D63))</f>
        <v>-1.2183642241040187</v>
      </c>
      <c r="G63" s="21">
        <f>(F63+Systeme!$C$21)/Systeme!$C$18</f>
        <v>0.99975632715517915</v>
      </c>
      <c r="I63" s="8">
        <f>('DGL 4'!$P$7/'DGL 4'!$B$26)*(1-EXP(-'DGL 4'!$B$26*D63)) + ('DGL 4'!$P$8/'DGL 4'!$B$27)*(1-EXP(-'DGL 4'!$B$27*D63))+ ('DGL 4'!$P$9/'DGL 4'!$B$28)*(1-EXP(-'DGL 4'!$B$28*D63))</f>
        <v>1.2183638523367857</v>
      </c>
      <c r="J63" s="21">
        <f>(I63+Systeme!$K$21)/Systeme!$K$18</f>
        <v>2.4367277046735713E-3</v>
      </c>
      <c r="L63" s="8">
        <f t="shared" si="0"/>
        <v>3.7175205860287986E-7</v>
      </c>
      <c r="M63" s="21">
        <f>(L63+Systeme!$S$21)/Systeme!$S$18</f>
        <v>7.4350411720575971E-10</v>
      </c>
      <c r="O63" s="8">
        <f>('DGL 4'!$P$15/'DGL 4'!$B$26)*(1-EXP(-'DGL 4'!$B$26*D63)) + ('DGL 4'!$P$16/'DGL 4'!$B$27)*(1-EXP(-'DGL 4'!$B$27*D63))+ ('DGL 4'!$P$17/'DGL 4'!$B$28)*(1-EXP(-'DGL 4'!$B$28*D63))</f>
        <v>1.517439548581051E-11</v>
      </c>
      <c r="P63" s="21">
        <f>(O63+Systeme!$AA$21)/Systeme!$AA$18</f>
        <v>7.5871977429052551E-15</v>
      </c>
    </row>
    <row r="64" spans="1:16" x14ac:dyDescent="0.25">
      <c r="A64" s="4">
        <f t="shared" si="1"/>
        <v>62</v>
      </c>
      <c r="D64" s="19">
        <f>A64*0.001 *Systeme!$G$6</f>
        <v>62</v>
      </c>
      <c r="F64" s="8">
        <f>('DGL 4'!$P$3/'DGL 4'!$B$26)*(1-EXP(-'DGL 4'!$B$26*D64)) + ('DGL 4'!$P$4/'DGL 4'!$B$27)*(1-EXP(-'DGL 4'!$B$27*D64))+ ('DGL 4'!$P$5/'DGL 4'!$B$28)*(1-EXP(-'DGL 4'!$B$28*D64))</f>
        <v>-1.2383101772790224</v>
      </c>
      <c r="G64" s="21">
        <f>(F64+Systeme!$C$21)/Systeme!$C$18</f>
        <v>0.9997523379645441</v>
      </c>
      <c r="I64" s="8">
        <f>('DGL 4'!$P$7/'DGL 4'!$B$26)*(1-EXP(-'DGL 4'!$B$26*D64)) + ('DGL 4'!$P$8/'DGL 4'!$B$27)*(1-EXP(-'DGL 4'!$B$27*D64))+ ('DGL 4'!$P$9/'DGL 4'!$B$28)*(1-EXP(-'DGL 4'!$B$28*D64))</f>
        <v>1.238309793228457</v>
      </c>
      <c r="J64" s="21">
        <f>(I64+Systeme!$K$21)/Systeme!$K$18</f>
        <v>2.4766195864569141E-3</v>
      </c>
      <c r="L64" s="8">
        <f t="shared" si="0"/>
        <v>3.840346612242777E-7</v>
      </c>
      <c r="M64" s="21">
        <f>(L64+Systeme!$S$21)/Systeme!$S$18</f>
        <v>7.6806932244855541E-10</v>
      </c>
      <c r="O64" s="8">
        <f>('DGL 4'!$P$15/'DGL 4'!$B$26)*(1-EXP(-'DGL 4'!$B$26*D64)) + ('DGL 4'!$P$16/'DGL 4'!$B$27)*(1-EXP(-'DGL 4'!$B$27*D64))+ ('DGL 4'!$P$17/'DGL 4'!$B$28)*(1-EXP(-'DGL 4'!$B$28*D64))</f>
        <v>1.5904125347417086E-11</v>
      </c>
      <c r="P64" s="21">
        <f>(O64+Systeme!$AA$21)/Systeme!$AA$18</f>
        <v>7.9520626737085436E-15</v>
      </c>
    </row>
    <row r="65" spans="1:16" x14ac:dyDescent="0.25">
      <c r="A65" s="4">
        <f t="shared" si="1"/>
        <v>63</v>
      </c>
      <c r="D65" s="19">
        <f>A65*0.001 *Systeme!$G$6</f>
        <v>63</v>
      </c>
      <c r="F65" s="8">
        <f>('DGL 4'!$P$3/'DGL 4'!$B$26)*(1-EXP(-'DGL 4'!$B$26*D65)) + ('DGL 4'!$P$4/'DGL 4'!$B$27)*(1-EXP(-'DGL 4'!$B$27*D65))+ ('DGL 4'!$P$5/'DGL 4'!$B$28)*(1-EXP(-'DGL 4'!$B$28*D65))</f>
        <v>-1.2582552528519424</v>
      </c>
      <c r="G65" s="21">
        <f>(F65+Systeme!$C$21)/Systeme!$C$18</f>
        <v>0.99974834894942965</v>
      </c>
      <c r="I65" s="8">
        <f>('DGL 4'!$P$7/'DGL 4'!$B$26)*(1-EXP(-'DGL 4'!$B$26*D65)) + ('DGL 4'!$P$8/'DGL 4'!$B$27)*(1-EXP(-'DGL 4'!$B$27*D65))+ ('DGL 4'!$P$9/'DGL 4'!$B$28)*(1-EXP(-'DGL 4'!$B$28*D65))</f>
        <v>1.2582548563185763</v>
      </c>
      <c r="J65" s="21">
        <f>(I65+Systeme!$K$21)/Systeme!$K$18</f>
        <v>2.5165097126371525E-3</v>
      </c>
      <c r="L65" s="8">
        <f t="shared" si="0"/>
        <v>3.9651669706973394E-7</v>
      </c>
      <c r="M65" s="21">
        <f>(L65+Systeme!$S$21)/Systeme!$S$18</f>
        <v>7.9303339413946791E-10</v>
      </c>
      <c r="O65" s="8">
        <f>('DGL 4'!$P$15/'DGL 4'!$B$26)*(1-EXP(-'DGL 4'!$B$26*D65)) + ('DGL 4'!$P$16/'DGL 4'!$B$27)*(1-EXP(-'DGL 4'!$B$27*D65))+ ('DGL 4'!$P$17/'DGL 4'!$B$28)*(1-EXP(-'DGL 4'!$B$28*D65))</f>
        <v>1.666907291451164E-11</v>
      </c>
      <c r="P65" s="21">
        <f>(O65+Systeme!$AA$21)/Systeme!$AA$18</f>
        <v>8.3345364572558193E-15</v>
      </c>
    </row>
    <row r="66" spans="1:16" x14ac:dyDescent="0.25">
      <c r="A66" s="4">
        <f t="shared" si="1"/>
        <v>64</v>
      </c>
      <c r="D66" s="19">
        <f>A66*0.001 *Systeme!$G$6</f>
        <v>64</v>
      </c>
      <c r="F66" s="8">
        <f>('DGL 4'!$P$3/'DGL 4'!$B$26)*(1-EXP(-'DGL 4'!$B$26*D66)) + ('DGL 4'!$P$4/'DGL 4'!$B$27)*(1-EXP(-'DGL 4'!$B$27*D66))+ ('DGL 4'!$P$5/'DGL 4'!$B$28)*(1-EXP(-'DGL 4'!$B$28*D66))</f>
        <v>-1.2781994508613681</v>
      </c>
      <c r="G66" s="21">
        <f>(F66+Systeme!$C$21)/Systeme!$C$18</f>
        <v>0.9997443601098277</v>
      </c>
      <c r="I66" s="8">
        <f>('DGL 4'!$P$7/'DGL 4'!$B$26)*(1-EXP(-'DGL 4'!$B$26*D66)) + ('DGL 4'!$P$8/'DGL 4'!$B$27)*(1-EXP(-'DGL 4'!$B$27*D66))+ ('DGL 4'!$P$9/'DGL 4'!$B$28)*(1-EXP(-'DGL 4'!$B$28*D66))</f>
        <v>1.2781990416457423</v>
      </c>
      <c r="J66" s="21">
        <f>(I66+Systeme!$K$21)/Systeme!$K$18</f>
        <v>2.5563980832914845E-3</v>
      </c>
      <c r="L66" s="8">
        <f t="shared" si="0"/>
        <v>4.0919815616865434E-7</v>
      </c>
      <c r="M66" s="21">
        <f>(L66+Systeme!$S$21)/Systeme!$S$18</f>
        <v>8.1839631233730872E-10</v>
      </c>
      <c r="O66" s="8">
        <f>('DGL 4'!$P$15/'DGL 4'!$B$26)*(1-EXP(-'DGL 4'!$B$26*D66)) + ('DGL 4'!$P$16/'DGL 4'!$B$27)*(1-EXP(-'DGL 4'!$B$27*D66))+ ('DGL 4'!$P$17/'DGL 4'!$B$28)*(1-EXP(-'DGL 4'!$B$28*D66))</f>
        <v>1.7469660863311115E-11</v>
      </c>
      <c r="P66" s="21">
        <f>(O66+Systeme!$AA$21)/Systeme!$AA$18</f>
        <v>8.7348304316555578E-15</v>
      </c>
    </row>
    <row r="67" spans="1:16" x14ac:dyDescent="0.25">
      <c r="A67" s="4">
        <f t="shared" si="1"/>
        <v>65</v>
      </c>
      <c r="D67" s="19">
        <f>A67*0.001 *Systeme!$G$6</f>
        <v>65</v>
      </c>
      <c r="F67" s="8">
        <f>('DGL 4'!$P$3/'DGL 4'!$B$26)*(1-EXP(-'DGL 4'!$B$26*D67)) + ('DGL 4'!$P$4/'DGL 4'!$B$27)*(1-EXP(-'DGL 4'!$B$27*D67))+ ('DGL 4'!$P$5/'DGL 4'!$B$28)*(1-EXP(-'DGL 4'!$B$28*D67))</f>
        <v>-1.2981427713458888</v>
      </c>
      <c r="G67" s="21">
        <f>(F67+Systeme!$C$21)/Systeme!$C$18</f>
        <v>0.9997403714457308</v>
      </c>
      <c r="I67" s="8">
        <f>('DGL 4'!$P$7/'DGL 4'!$B$26)*(1-EXP(-'DGL 4'!$B$26*D67)) + ('DGL 4'!$P$8/'DGL 4'!$B$27)*(1-EXP(-'DGL 4'!$B$27*D67))+ ('DGL 4'!$P$9/'DGL 4'!$B$28)*(1-EXP(-'DGL 4'!$B$28*D67))</f>
        <v>1.2981423492485524</v>
      </c>
      <c r="J67" s="21">
        <f>(I67+Systeme!$K$21)/Systeme!$K$18</f>
        <v>2.5962846984971047E-3</v>
      </c>
      <c r="L67" s="8">
        <f t="shared" si="0"/>
        <v>4.2207903010475691E-7</v>
      </c>
      <c r="M67" s="21">
        <f>(L67+Systeme!$S$21)/Systeme!$S$18</f>
        <v>8.4415806020951384E-10</v>
      </c>
      <c r="O67" s="8">
        <f>('DGL 4'!$P$15/'DGL 4'!$B$26)*(1-EXP(-'DGL 4'!$B$26*D67)) + ('DGL 4'!$P$16/'DGL 4'!$B$27)*(1-EXP(-'DGL 4'!$B$27*D67))+ ('DGL 4'!$P$17/'DGL 4'!$B$28)*(1-EXP(-'DGL 4'!$B$28*D67))</f>
        <v>1.8306311870032455E-11</v>
      </c>
      <c r="P67" s="21">
        <f>(O67+Systeme!$AA$21)/Systeme!$AA$18</f>
        <v>9.1531559350162266E-15</v>
      </c>
    </row>
    <row r="68" spans="1:16" x14ac:dyDescent="0.25">
      <c r="A68" s="4">
        <f t="shared" si="1"/>
        <v>66</v>
      </c>
      <c r="D68" s="19">
        <f>A68*0.001 *Systeme!$G$6</f>
        <v>66</v>
      </c>
      <c r="F68" s="8">
        <f>('DGL 4'!$P$3/'DGL 4'!$B$26)*(1-EXP(-'DGL 4'!$B$26*D68)) + ('DGL 4'!$P$4/'DGL 4'!$B$27)*(1-EXP(-'DGL 4'!$B$27*D68))+ ('DGL 4'!$P$5/'DGL 4'!$B$28)*(1-EXP(-'DGL 4'!$B$28*D68))</f>
        <v>-1.3180852143441451</v>
      </c>
      <c r="G68" s="21">
        <f>(F68+Systeme!$C$21)/Systeme!$C$18</f>
        <v>0.99973638295713119</v>
      </c>
      <c r="I68" s="8">
        <f>('DGL 4'!$P$7/'DGL 4'!$B$26)*(1-EXP(-'DGL 4'!$B$26*D68)) + ('DGL 4'!$P$8/'DGL 4'!$B$27)*(1-EXP(-'DGL 4'!$B$27*D68))+ ('DGL 4'!$P$9/'DGL 4'!$B$28)*(1-EXP(-'DGL 4'!$B$28*D68))</f>
        <v>1.3180847791656565</v>
      </c>
      <c r="J68" s="21">
        <f>(I68+Systeme!$K$21)/Systeme!$K$18</f>
        <v>2.6361695583313129E-3</v>
      </c>
      <c r="L68" s="8">
        <f t="shared" ref="L68:L131" si="2">-(F68+I68+O68)</f>
        <v>4.3515930895856756E-7</v>
      </c>
      <c r="M68" s="21">
        <f>(L68+Systeme!$S$21)/Systeme!$S$18</f>
        <v>8.7031861791713513E-10</v>
      </c>
      <c r="O68" s="8">
        <f>('DGL 4'!$P$15/'DGL 4'!$B$26)*(1-EXP(-'DGL 4'!$B$26*D68)) + ('DGL 4'!$P$16/'DGL 4'!$B$27)*(1-EXP(-'DGL 4'!$B$27*D68))+ ('DGL 4'!$P$17/'DGL 4'!$B$28)*(1-EXP(-'DGL 4'!$B$28*D68))</f>
        <v>1.9179619535365094E-11</v>
      </c>
      <c r="P68" s="21">
        <f>(O68+Systeme!$AA$21)/Systeme!$AA$18</f>
        <v>9.5898097676825471E-15</v>
      </c>
    </row>
    <row r="69" spans="1:16" x14ac:dyDescent="0.25">
      <c r="A69" s="4">
        <f t="shared" ref="A69:A132" si="3">A68+1</f>
        <v>67</v>
      </c>
      <c r="D69" s="19">
        <f>A69*0.001 *Systeme!$G$6</f>
        <v>67</v>
      </c>
      <c r="F69" s="8">
        <f>('DGL 4'!$P$3/'DGL 4'!$B$26)*(1-EXP(-'DGL 4'!$B$26*D69)) + ('DGL 4'!$P$4/'DGL 4'!$B$27)*(1-EXP(-'DGL 4'!$B$27*D69))+ ('DGL 4'!$P$5/'DGL 4'!$B$28)*(1-EXP(-'DGL 4'!$B$28*D69))</f>
        <v>-1.3380267798947763</v>
      </c>
      <c r="G69" s="21">
        <f>(F69+Systeme!$C$21)/Systeme!$C$18</f>
        <v>0.99973239464402108</v>
      </c>
      <c r="I69" s="8">
        <f>('DGL 4'!$P$7/'DGL 4'!$B$26)*(1-EXP(-'DGL 4'!$B$26*D69)) + ('DGL 4'!$P$8/'DGL 4'!$B$27)*(1-EXP(-'DGL 4'!$B$27*D69))+ ('DGL 4'!$P$9/'DGL 4'!$B$28)*(1-EXP(-'DGL 4'!$B$28*D69))</f>
        <v>1.338026331435703</v>
      </c>
      <c r="J69" s="21">
        <f>(I69+Systeme!$K$21)/Systeme!$K$18</f>
        <v>2.6760526628714061E-3</v>
      </c>
      <c r="L69" s="8">
        <f t="shared" si="2"/>
        <v>4.4843898354369549E-7</v>
      </c>
      <c r="M69" s="21">
        <f>(L69+Systeme!$S$21)/Systeme!$S$18</f>
        <v>8.9687796708739094E-10</v>
      </c>
      <c r="O69" s="8">
        <f>('DGL 4'!$P$15/'DGL 4'!$B$26)*(1-EXP(-'DGL 4'!$B$26*D69)) + ('DGL 4'!$P$16/'DGL 4'!$B$27)*(1-EXP(-'DGL 4'!$B$27*D69))+ ('DGL 4'!$P$17/'DGL 4'!$B$28)*(1-EXP(-'DGL 4'!$B$28*D69))</f>
        <v>2.008966642130447E-11</v>
      </c>
      <c r="P69" s="21">
        <f>(O69+Systeme!$AA$21)/Systeme!$AA$18</f>
        <v>1.0044833210652235E-14</v>
      </c>
    </row>
    <row r="70" spans="1:16" x14ac:dyDescent="0.25">
      <c r="A70" s="4">
        <f t="shared" si="3"/>
        <v>68</v>
      </c>
      <c r="D70" s="19">
        <f>A70*0.001 *Systeme!$G$6</f>
        <v>68</v>
      </c>
      <c r="F70" s="8">
        <f>('DGL 4'!$P$3/'DGL 4'!$B$26)*(1-EXP(-'DGL 4'!$B$26*D70)) + ('DGL 4'!$P$4/'DGL 4'!$B$27)*(1-EXP(-'DGL 4'!$B$27*D70))+ ('DGL 4'!$P$5/'DGL 4'!$B$28)*(1-EXP(-'DGL 4'!$B$28*D70))</f>
        <v>-1.357967468036164</v>
      </c>
      <c r="G70" s="21">
        <f>(F70+Systeme!$C$21)/Systeme!$C$18</f>
        <v>0.99972840650639283</v>
      </c>
      <c r="I70" s="8">
        <f>('DGL 4'!$P$7/'DGL 4'!$B$26)*(1-EXP(-'DGL 4'!$B$26*D70)) + ('DGL 4'!$P$8/'DGL 4'!$B$27)*(1-EXP(-'DGL 4'!$B$27*D70))+ ('DGL 4'!$P$9/'DGL 4'!$B$28)*(1-EXP(-'DGL 4'!$B$28*D70))</f>
        <v>1.3579670060972553</v>
      </c>
      <c r="J70" s="21">
        <f>(I70+Systeme!$K$21)/Systeme!$K$18</f>
        <v>2.7159340121945107E-3</v>
      </c>
      <c r="L70" s="8">
        <f t="shared" si="2"/>
        <v>4.6191801058285574E-7</v>
      </c>
      <c r="M70" s="21">
        <f>(L70+Systeme!$S$21)/Systeme!$S$18</f>
        <v>9.2383602116571145E-10</v>
      </c>
      <c r="O70" s="8">
        <f>('DGL 4'!$P$15/'DGL 4'!$B$26)*(1-EXP(-'DGL 4'!$B$26*D70)) + ('DGL 4'!$P$16/'DGL 4'!$B$27)*(1-EXP(-'DGL 4'!$B$27*D70))+ ('DGL 4'!$P$17/'DGL 4'!$B$28)*(1-EXP(-'DGL 4'!$B$28*D70))</f>
        <v>2.0898097325989379E-11</v>
      </c>
      <c r="P70" s="21">
        <f>(O70+Systeme!$AA$21)/Systeme!$AA$18</f>
        <v>1.0449048662994689E-14</v>
      </c>
    </row>
    <row r="71" spans="1:16" x14ac:dyDescent="0.25">
      <c r="A71" s="4">
        <f t="shared" si="3"/>
        <v>69</v>
      </c>
      <c r="D71" s="19">
        <f>A71*0.001 *Systeme!$G$6</f>
        <v>69</v>
      </c>
      <c r="F71" s="8">
        <f>('DGL 4'!$P$3/'DGL 4'!$B$26)*(1-EXP(-'DGL 4'!$B$26*D71)) + ('DGL 4'!$P$4/'DGL 4'!$B$27)*(1-EXP(-'DGL 4'!$B$27*D71))+ ('DGL 4'!$P$5/'DGL 4'!$B$28)*(1-EXP(-'DGL 4'!$B$28*D71))</f>
        <v>-1.3779072788073647</v>
      </c>
      <c r="G71" s="21">
        <f>(F71+Systeme!$C$21)/Systeme!$C$18</f>
        <v>0.99972441854423855</v>
      </c>
      <c r="I71" s="8">
        <f>('DGL 4'!$P$7/'DGL 4'!$B$26)*(1-EXP(-'DGL 4'!$B$26*D71)) + ('DGL 4'!$P$8/'DGL 4'!$B$27)*(1-EXP(-'DGL 4'!$B$27*D71))+ ('DGL 4'!$P$9/'DGL 4'!$B$28)*(1-EXP(-'DGL 4'!$B$28*D71))</f>
        <v>1.3779068031890311</v>
      </c>
      <c r="J71" s="21">
        <f>(I71+Systeme!$K$21)/Systeme!$K$18</f>
        <v>2.7558136063780621E-3</v>
      </c>
      <c r="L71" s="8">
        <f t="shared" si="2"/>
        <v>4.7559645054471395E-7</v>
      </c>
      <c r="M71" s="21">
        <f>(L71+Systeme!$S$21)/Systeme!$S$18</f>
        <v>9.5119290108942788E-10</v>
      </c>
      <c r="O71" s="8">
        <f>('DGL 4'!$P$15/'DGL 4'!$B$26)*(1-EXP(-'DGL 4'!$B$26*D71)) + ('DGL 4'!$P$16/'DGL 4'!$B$27)*(1-EXP(-'DGL 4'!$B$27*D71))+ ('DGL 4'!$P$17/'DGL 4'!$B$28)*(1-EXP(-'DGL 4'!$B$28*D71))</f>
        <v>2.1883061606265547E-11</v>
      </c>
      <c r="P71" s="21">
        <f>(O71+Systeme!$AA$21)/Systeme!$AA$18</f>
        <v>1.0941530803132774E-14</v>
      </c>
    </row>
    <row r="72" spans="1:16" x14ac:dyDescent="0.25">
      <c r="A72" s="4">
        <f t="shared" si="3"/>
        <v>70</v>
      </c>
      <c r="D72" s="19">
        <f>A72*0.001 *Systeme!$G$6</f>
        <v>70</v>
      </c>
      <c r="F72" s="8">
        <f>('DGL 4'!$P$3/'DGL 4'!$B$26)*(1-EXP(-'DGL 4'!$B$26*D72)) + ('DGL 4'!$P$4/'DGL 4'!$B$27)*(1-EXP(-'DGL 4'!$B$27*D72))+ ('DGL 4'!$P$5/'DGL 4'!$B$28)*(1-EXP(-'DGL 4'!$B$28*D72))</f>
        <v>-1.3978462122467088</v>
      </c>
      <c r="G72" s="21">
        <f>(F72+Systeme!$C$21)/Systeme!$C$18</f>
        <v>0.99972043075755068</v>
      </c>
      <c r="I72" s="8">
        <f>('DGL 4'!$P$7/'DGL 4'!$B$26)*(1-EXP(-'DGL 4'!$B$26*D72)) + ('DGL 4'!$P$8/'DGL 4'!$B$27)*(1-EXP(-'DGL 4'!$B$27*D72))+ ('DGL 4'!$P$9/'DGL 4'!$B$28)*(1-EXP(-'DGL 4'!$B$28*D72))</f>
        <v>1.3978457227495444</v>
      </c>
      <c r="J72" s="21">
        <f>(I72+Systeme!$K$21)/Systeme!$K$18</f>
        <v>2.7956914454990889E-3</v>
      </c>
      <c r="L72" s="8">
        <f t="shared" si="2"/>
        <v>4.8947425815423426E-7</v>
      </c>
      <c r="M72" s="21">
        <f>(L72+Systeme!$S$21)/Systeme!$S$18</f>
        <v>9.7894851630846854E-10</v>
      </c>
      <c r="O72" s="8">
        <f>('DGL 4'!$P$15/'DGL 4'!$B$26)*(1-EXP(-'DGL 4'!$B$26*D72)) + ('DGL 4'!$P$16/'DGL 4'!$B$27)*(1-EXP(-'DGL 4'!$B$27*D72))+ ('DGL 4'!$P$17/'DGL 4'!$B$28)*(1-EXP(-'DGL 4'!$B$28*D72))</f>
        <v>2.290620340975047E-11</v>
      </c>
      <c r="P72" s="21">
        <f>(O72+Systeme!$AA$21)/Systeme!$AA$18</f>
        <v>1.1453101704875234E-14</v>
      </c>
    </row>
    <row r="73" spans="1:16" x14ac:dyDescent="0.25">
      <c r="A73" s="4">
        <f t="shared" si="3"/>
        <v>71</v>
      </c>
      <c r="D73" s="19">
        <f>A73*0.001 *Systeme!$G$6</f>
        <v>71.000000000000014</v>
      </c>
      <c r="F73" s="8">
        <f>('DGL 4'!$P$3/'DGL 4'!$B$26)*(1-EXP(-'DGL 4'!$B$26*D73)) + ('DGL 4'!$P$4/'DGL 4'!$B$27)*(1-EXP(-'DGL 4'!$B$27*D73))+ ('DGL 4'!$P$5/'DGL 4'!$B$28)*(1-EXP(-'DGL 4'!$B$28*D73))</f>
        <v>-1.4177842683926789</v>
      </c>
      <c r="G73" s="21">
        <f>(F73+Systeme!$C$21)/Systeme!$C$18</f>
        <v>0.99971644314632135</v>
      </c>
      <c r="I73" s="8">
        <f>('DGL 4'!$P$7/'DGL 4'!$B$26)*(1-EXP(-'DGL 4'!$B$26*D73)) + ('DGL 4'!$P$8/'DGL 4'!$B$27)*(1-EXP(-'DGL 4'!$B$27*D73))+ ('DGL 4'!$P$9/'DGL 4'!$B$28)*(1-EXP(-'DGL 4'!$B$28*D73))</f>
        <v>1.4177837648174594</v>
      </c>
      <c r="J73" s="21">
        <f>(I73+Systeme!$K$21)/Systeme!$K$18</f>
        <v>2.8355675296349186E-3</v>
      </c>
      <c r="L73" s="8">
        <f t="shared" si="2"/>
        <v>5.0355139069558578E-7</v>
      </c>
      <c r="M73" s="21">
        <f>(L73+Systeme!$S$21)/Systeme!$S$18</f>
        <v>1.0071027813911715E-9</v>
      </c>
      <c r="O73" s="8">
        <f>('DGL 4'!$P$15/'DGL 4'!$B$26)*(1-EXP(-'DGL 4'!$B$26*D73)) + ('DGL 4'!$P$16/'DGL 4'!$B$27)*(1-EXP(-'DGL 4'!$B$27*D73))+ ('DGL 4'!$P$17/'DGL 4'!$B$28)*(1-EXP(-'DGL 4'!$B$28*D73))</f>
        <v>2.3828828125092849E-11</v>
      </c>
      <c r="P73" s="21">
        <f>(O73+Systeme!$AA$21)/Systeme!$AA$18</f>
        <v>1.1914414062546424E-14</v>
      </c>
    </row>
    <row r="74" spans="1:16" x14ac:dyDescent="0.25">
      <c r="A74" s="4">
        <f t="shared" si="3"/>
        <v>72</v>
      </c>
      <c r="D74" s="19">
        <f>A74*0.001 *Systeme!$G$6</f>
        <v>72.000000000000014</v>
      </c>
      <c r="F74" s="8">
        <f>('DGL 4'!$P$3/'DGL 4'!$B$26)*(1-EXP(-'DGL 4'!$B$26*D74)) + ('DGL 4'!$P$4/'DGL 4'!$B$27)*(1-EXP(-'DGL 4'!$B$27*D74))+ ('DGL 4'!$P$5/'DGL 4'!$B$28)*(1-EXP(-'DGL 4'!$B$28*D74))</f>
        <v>-1.4377214472842308</v>
      </c>
      <c r="G74" s="21">
        <f>(F74+Systeme!$C$21)/Systeme!$C$18</f>
        <v>0.99971245571054312</v>
      </c>
      <c r="I74" s="8">
        <f>('DGL 4'!$P$7/'DGL 4'!$B$26)*(1-EXP(-'DGL 4'!$B$26*D74)) + ('DGL 4'!$P$8/'DGL 4'!$B$27)*(1-EXP(-'DGL 4'!$B$27*D74))+ ('DGL 4'!$P$9/'DGL 4'!$B$28)*(1-EXP(-'DGL 4'!$B$28*D74))</f>
        <v>1.4377209294313935</v>
      </c>
      <c r="J74" s="21">
        <f>(I74+Systeme!$K$21)/Systeme!$K$18</f>
        <v>2.8754418588627872E-3</v>
      </c>
      <c r="L74" s="8">
        <f t="shared" si="2"/>
        <v>5.1782790802415522E-7</v>
      </c>
      <c r="M74" s="21">
        <f>(L74+Systeme!$S$21)/Systeme!$S$18</f>
        <v>1.0356558160483104E-9</v>
      </c>
      <c r="O74" s="8">
        <f>('DGL 4'!$P$15/'DGL 4'!$B$26)*(1-EXP(-'DGL 4'!$B$26*D74)) + ('DGL 4'!$P$16/'DGL 4'!$B$27)*(1-EXP(-'DGL 4'!$B$27*D74))+ ('DGL 4'!$P$17/'DGL 4'!$B$28)*(1-EXP(-'DGL 4'!$B$28*D74))</f>
        <v>2.4929254298887427E-11</v>
      </c>
      <c r="P74" s="21">
        <f>(O74+Systeme!$AA$21)/Systeme!$AA$18</f>
        <v>1.2464627149443714E-14</v>
      </c>
    </row>
    <row r="75" spans="1:16" x14ac:dyDescent="0.25">
      <c r="A75" s="4">
        <f t="shared" si="3"/>
        <v>73</v>
      </c>
      <c r="D75" s="19">
        <f>A75*0.001 *Systeme!$G$6</f>
        <v>73</v>
      </c>
      <c r="F75" s="8">
        <f>('DGL 4'!$P$3/'DGL 4'!$B$26)*(1-EXP(-'DGL 4'!$B$26*D75)) + ('DGL 4'!$P$4/'DGL 4'!$B$27)*(1-EXP(-'DGL 4'!$B$27*D75))+ ('DGL 4'!$P$5/'DGL 4'!$B$28)*(1-EXP(-'DGL 4'!$B$28*D75))</f>
        <v>-1.4576577489596378</v>
      </c>
      <c r="G75" s="21">
        <f>(F75+Systeme!$C$21)/Systeme!$C$18</f>
        <v>0.99970846845020811</v>
      </c>
      <c r="I75" s="8">
        <f>('DGL 4'!$P$7/'DGL 4'!$B$26)*(1-EXP(-'DGL 4'!$B$26*D75)) + ('DGL 4'!$P$8/'DGL 4'!$B$27)*(1-EXP(-'DGL 4'!$B$27*D75))+ ('DGL 4'!$P$9/'DGL 4'!$B$28)*(1-EXP(-'DGL 4'!$B$28*D75))</f>
        <v>1.4576572166299759</v>
      </c>
      <c r="J75" s="21">
        <f>(I75+Systeme!$K$21)/Systeme!$K$18</f>
        <v>2.9153144332599518E-3</v>
      </c>
      <c r="L75" s="8">
        <f t="shared" si="2"/>
        <v>5.3230373189719175E-7</v>
      </c>
      <c r="M75" s="21">
        <f>(L75+Systeme!$S$21)/Systeme!$S$18</f>
        <v>1.0646074637943835E-9</v>
      </c>
      <c r="O75" s="8">
        <f>('DGL 4'!$P$15/'DGL 4'!$B$26)*(1-EXP(-'DGL 4'!$B$26*D75)) + ('DGL 4'!$P$16/'DGL 4'!$B$27)*(1-EXP(-'DGL 4'!$B$27*D75))+ ('DGL 4'!$P$17/'DGL 4'!$B$28)*(1-EXP(-'DGL 4'!$B$28*D75))</f>
        <v>2.5930009224864325E-11</v>
      </c>
      <c r="P75" s="21">
        <f>(O75+Systeme!$AA$21)/Systeme!$AA$18</f>
        <v>1.2965004612432163E-14</v>
      </c>
    </row>
    <row r="76" spans="1:16" x14ac:dyDescent="0.25">
      <c r="A76" s="4">
        <f t="shared" si="3"/>
        <v>74</v>
      </c>
      <c r="D76" s="19">
        <f>A76*0.001 *Systeme!$G$6</f>
        <v>74</v>
      </c>
      <c r="F76" s="8">
        <f>('DGL 4'!$P$3/'DGL 4'!$B$26)*(1-EXP(-'DGL 4'!$B$26*D76)) + ('DGL 4'!$P$4/'DGL 4'!$B$27)*(1-EXP(-'DGL 4'!$B$27*D76))+ ('DGL 4'!$P$5/'DGL 4'!$B$28)*(1-EXP(-'DGL 4'!$B$28*D76))</f>
        <v>-1.4775931734576984</v>
      </c>
      <c r="G76" s="21">
        <f>(F76+Systeme!$C$21)/Systeme!$C$18</f>
        <v>0.99970448136530854</v>
      </c>
      <c r="I76" s="8">
        <f>('DGL 4'!$P$7/'DGL 4'!$B$26)*(1-EXP(-'DGL 4'!$B$26*D76)) + ('DGL 4'!$P$8/'DGL 4'!$B$27)*(1-EXP(-'DGL 4'!$B$27*D76))+ ('DGL 4'!$P$9/'DGL 4'!$B$28)*(1-EXP(-'DGL 4'!$B$28*D76))</f>
        <v>1.4775926264518402</v>
      </c>
      <c r="J76" s="21">
        <f>(I76+Systeme!$K$21)/Systeme!$K$18</f>
        <v>2.9551852529036806E-3</v>
      </c>
      <c r="L76" s="8">
        <f t="shared" si="2"/>
        <v>5.4697888770090979E-7</v>
      </c>
      <c r="M76" s="21">
        <f>(L76+Systeme!$S$21)/Systeme!$S$18</f>
        <v>1.0939577754018197E-9</v>
      </c>
      <c r="O76" s="8">
        <f>('DGL 4'!$P$15/'DGL 4'!$B$26)*(1-EXP(-'DGL 4'!$B$26*D76)) + ('DGL 4'!$P$16/'DGL 4'!$B$27)*(1-EXP(-'DGL 4'!$B$27*D76))+ ('DGL 4'!$P$17/'DGL 4'!$B$28)*(1-EXP(-'DGL 4'!$B$28*D76))</f>
        <v>2.6970463785479931E-11</v>
      </c>
      <c r="P76" s="21">
        <f>(O76+Systeme!$AA$21)/Systeme!$AA$18</f>
        <v>1.3485231892739966E-14</v>
      </c>
    </row>
    <row r="77" spans="1:16" x14ac:dyDescent="0.25">
      <c r="A77" s="4">
        <f t="shared" si="3"/>
        <v>75</v>
      </c>
      <c r="D77" s="19">
        <f>A77*0.001 *Systeme!$G$6</f>
        <v>75</v>
      </c>
      <c r="F77" s="8">
        <f>('DGL 4'!$P$3/'DGL 4'!$B$26)*(1-EXP(-'DGL 4'!$B$26*D77)) + ('DGL 4'!$P$4/'DGL 4'!$B$27)*(1-EXP(-'DGL 4'!$B$27*D77))+ ('DGL 4'!$P$5/'DGL 4'!$B$28)*(1-EXP(-'DGL 4'!$B$28*D77))</f>
        <v>-1.4975277208169513</v>
      </c>
      <c r="G77" s="21">
        <f>(F77+Systeme!$C$21)/Systeme!$C$18</f>
        <v>0.99970049445583664</v>
      </c>
      <c r="I77" s="8">
        <f>('DGL 4'!$P$7/'DGL 4'!$B$26)*(1-EXP(-'DGL 4'!$B$26*D77)) + ('DGL 4'!$P$8/'DGL 4'!$B$27)*(1-EXP(-'DGL 4'!$B$27*D77))+ ('DGL 4'!$P$9/'DGL 4'!$B$28)*(1-EXP(-'DGL 4'!$B$28*D77))</f>
        <v>1.4975271589355341</v>
      </c>
      <c r="J77" s="21">
        <f>(I77+Systeme!$K$21)/Systeme!$K$18</f>
        <v>2.995054317871068E-3</v>
      </c>
      <c r="L77" s="8">
        <f t="shared" si="2"/>
        <v>5.6185336630166496E-7</v>
      </c>
      <c r="M77" s="21">
        <f>(L77+Systeme!$S$21)/Systeme!$S$18</f>
        <v>1.1237067326033299E-9</v>
      </c>
      <c r="O77" s="8">
        <f>('DGL 4'!$P$15/'DGL 4'!$B$26)*(1-EXP(-'DGL 4'!$B$26*D77)) + ('DGL 4'!$P$16/'DGL 4'!$B$27)*(1-EXP(-'DGL 4'!$B$27*D77))+ ('DGL 4'!$P$17/'DGL 4'!$B$28)*(1-EXP(-'DGL 4'!$B$28*D77))</f>
        <v>2.8050869840898912E-11</v>
      </c>
      <c r="P77" s="21">
        <f>(O77+Systeme!$AA$21)/Systeme!$AA$18</f>
        <v>1.4025434920449456E-14</v>
      </c>
    </row>
    <row r="78" spans="1:16" x14ac:dyDescent="0.25">
      <c r="A78" s="4">
        <f t="shared" si="3"/>
        <v>76</v>
      </c>
      <c r="D78" s="19">
        <f>A78*0.001 *Systeme!$G$6</f>
        <v>76</v>
      </c>
      <c r="F78" s="8">
        <f>('DGL 4'!$P$3/'DGL 4'!$B$26)*(1-EXP(-'DGL 4'!$B$26*D78)) + ('DGL 4'!$P$4/'DGL 4'!$B$27)*(1-EXP(-'DGL 4'!$B$27*D78))+ ('DGL 4'!$P$5/'DGL 4'!$B$28)*(1-EXP(-'DGL 4'!$B$28*D78))</f>
        <v>-1.5174613910760359</v>
      </c>
      <c r="G78" s="21">
        <f>(F78+Systeme!$C$21)/Systeme!$C$18</f>
        <v>0.99969650772178487</v>
      </c>
      <c r="I78" s="8">
        <f>('DGL 4'!$P$7/'DGL 4'!$B$26)*(1-EXP(-'DGL 4'!$B$26*D78)) + ('DGL 4'!$P$8/'DGL 4'!$B$27)*(1-EXP(-'DGL 4'!$B$27*D78))+ ('DGL 4'!$P$9/'DGL 4'!$B$28)*(1-EXP(-'DGL 4'!$B$28*D78))</f>
        <v>1.5174608141197063</v>
      </c>
      <c r="J78" s="21">
        <f>(I78+Systeme!$K$21)/Systeme!$K$18</f>
        <v>3.0349216282394126E-3</v>
      </c>
      <c r="L78" s="8">
        <f t="shared" si="2"/>
        <v>5.7692715777998317E-7</v>
      </c>
      <c r="M78" s="21">
        <f>(L78+Systeme!$S$21)/Systeme!$S$18</f>
        <v>1.1538543155599663E-9</v>
      </c>
      <c r="O78" s="8">
        <f>('DGL 4'!$P$15/'DGL 4'!$B$26)*(1-EXP(-'DGL 4'!$B$26*D78)) + ('DGL 4'!$P$16/'DGL 4'!$B$27)*(1-EXP(-'DGL 4'!$B$27*D78))+ ('DGL 4'!$P$17/'DGL 4'!$B$28)*(1-EXP(-'DGL 4'!$B$28*D78))</f>
        <v>2.9171820991810704E-11</v>
      </c>
      <c r="P78" s="21">
        <f>(O78+Systeme!$AA$21)/Systeme!$AA$18</f>
        <v>1.4585910495905353E-14</v>
      </c>
    </row>
    <row r="79" spans="1:16" x14ac:dyDescent="0.25">
      <c r="A79" s="4">
        <f t="shared" si="3"/>
        <v>77</v>
      </c>
      <c r="D79" s="19">
        <f>A79*0.001 *Systeme!$G$6</f>
        <v>77</v>
      </c>
      <c r="F79" s="8">
        <f>('DGL 4'!$P$3/'DGL 4'!$B$26)*(1-EXP(-'DGL 4'!$B$26*D79)) + ('DGL 4'!$P$4/'DGL 4'!$B$27)*(1-EXP(-'DGL 4'!$B$27*D79))+ ('DGL 4'!$P$5/'DGL 4'!$B$28)*(1-EXP(-'DGL 4'!$B$28*D79))</f>
        <v>-1.53739418427365</v>
      </c>
      <c r="G79" s="21">
        <f>(F79+Systeme!$C$21)/Systeme!$C$18</f>
        <v>0.99969252116314533</v>
      </c>
      <c r="I79" s="8">
        <f>('DGL 4'!$P$7/'DGL 4'!$B$26)*(1-EXP(-'DGL 4'!$B$26*D79)) + ('DGL 4'!$P$8/'DGL 4'!$B$27)*(1-EXP(-'DGL 4'!$B$27*D79))+ ('DGL 4'!$P$9/'DGL 4'!$B$28)*(1-EXP(-'DGL 4'!$B$28*D79))</f>
        <v>1.5373935920428889</v>
      </c>
      <c r="J79" s="21">
        <f>(I79+Systeme!$K$21)/Systeme!$K$18</f>
        <v>3.0747871840857777E-3</v>
      </c>
      <c r="L79" s="8">
        <f t="shared" si="2"/>
        <v>5.9220028841139565E-7</v>
      </c>
      <c r="M79" s="21">
        <f>(L79+Systeme!$S$21)/Systeme!$S$18</f>
        <v>1.1844005768227913E-9</v>
      </c>
      <c r="O79" s="8">
        <f>('DGL 4'!$P$15/'DGL 4'!$B$26)*(1-EXP(-'DGL 4'!$B$26*D79)) + ('DGL 4'!$P$16/'DGL 4'!$B$27)*(1-EXP(-'DGL 4'!$B$27*D79))+ ('DGL 4'!$P$17/'DGL 4'!$B$28)*(1-EXP(-'DGL 4'!$B$28*D79))</f>
        <v>3.0472686982259412E-11</v>
      </c>
      <c r="P79" s="21">
        <f>(O79+Systeme!$AA$21)/Systeme!$AA$18</f>
        <v>1.5236343491129706E-14</v>
      </c>
    </row>
    <row r="80" spans="1:16" x14ac:dyDescent="0.25">
      <c r="A80" s="4">
        <f t="shared" si="3"/>
        <v>78</v>
      </c>
      <c r="D80" s="19">
        <f>A80*0.001 *Systeme!$G$6</f>
        <v>78</v>
      </c>
      <c r="F80" s="8">
        <f>('DGL 4'!$P$3/'DGL 4'!$B$26)*(1-EXP(-'DGL 4'!$B$26*D80)) + ('DGL 4'!$P$4/'DGL 4'!$B$27)*(1-EXP(-'DGL 4'!$B$27*D80))+ ('DGL 4'!$P$5/'DGL 4'!$B$28)*(1-EXP(-'DGL 4'!$B$28*D80))</f>
        <v>-1.5573261004482184</v>
      </c>
      <c r="G80" s="21">
        <f>(F80+Systeme!$C$21)/Systeme!$C$18</f>
        <v>0.99968853477991038</v>
      </c>
      <c r="I80" s="8">
        <f>('DGL 4'!$P$7/'DGL 4'!$B$26)*(1-EXP(-'DGL 4'!$B$26*D80)) + ('DGL 4'!$P$8/'DGL 4'!$B$27)*(1-EXP(-'DGL 4'!$B$27*D80))+ ('DGL 4'!$P$9/'DGL 4'!$B$28)*(1-EXP(-'DGL 4'!$B$28*D80))</f>
        <v>1.5573254927438631</v>
      </c>
      <c r="J80" s="21">
        <f>(I80+Systeme!$K$21)/Systeme!$K$18</f>
        <v>3.1146509854877262E-3</v>
      </c>
      <c r="L80" s="8">
        <f t="shared" si="2"/>
        <v>6.0767267945566542E-7</v>
      </c>
      <c r="M80" s="21">
        <f>(L80+Systeme!$S$21)/Systeme!$S$18</f>
        <v>1.2153453589113308E-9</v>
      </c>
      <c r="O80" s="8">
        <f>('DGL 4'!$P$15/'DGL 4'!$B$26)*(1-EXP(-'DGL 4'!$B$26*D80)) + ('DGL 4'!$P$16/'DGL 4'!$B$27)*(1-EXP(-'DGL 4'!$B$27*D80))+ ('DGL 4'!$P$17/'DGL 4'!$B$28)*(1-EXP(-'DGL 4'!$B$28*D80))</f>
        <v>3.1675826458327228E-11</v>
      </c>
      <c r="P80" s="21">
        <f>(O80+Systeme!$AA$21)/Systeme!$AA$18</f>
        <v>1.5837913229163612E-14</v>
      </c>
    </row>
    <row r="81" spans="1:16" x14ac:dyDescent="0.25">
      <c r="A81" s="4">
        <f t="shared" si="3"/>
        <v>79</v>
      </c>
      <c r="D81" s="19">
        <f>A81*0.001 *Systeme!$G$6</f>
        <v>79</v>
      </c>
      <c r="F81" s="8">
        <f>('DGL 4'!$P$3/'DGL 4'!$B$26)*(1-EXP(-'DGL 4'!$B$26*D81)) + ('DGL 4'!$P$4/'DGL 4'!$B$27)*(1-EXP(-'DGL 4'!$B$27*D81))+ ('DGL 4'!$P$5/'DGL 4'!$B$28)*(1-EXP(-'DGL 4'!$B$28*D81))</f>
        <v>-1.5772571396381798</v>
      </c>
      <c r="G81" s="21">
        <f>(F81+Systeme!$C$21)/Systeme!$C$18</f>
        <v>0.99968454857207234</v>
      </c>
      <c r="I81" s="8">
        <f>('DGL 4'!$P$7/'DGL 4'!$B$26)*(1-EXP(-'DGL 4'!$B$26*D81)) + ('DGL 4'!$P$8/'DGL 4'!$B$27)*(1-EXP(-'DGL 4'!$B$27*D81))+ ('DGL 4'!$P$9/'DGL 4'!$B$28)*(1-EXP(-'DGL 4'!$B$28*D81))</f>
        <v>1.5772565162610759</v>
      </c>
      <c r="J81" s="21">
        <f>(I81+Systeme!$K$21)/Systeme!$K$18</f>
        <v>3.1545130325221519E-3</v>
      </c>
      <c r="L81" s="8">
        <f t="shared" si="2"/>
        <v>6.2334432227598375E-7</v>
      </c>
      <c r="M81" s="21">
        <f>(L81+Systeme!$S$21)/Systeme!$S$18</f>
        <v>1.2466886445519676E-9</v>
      </c>
      <c r="O81" s="8">
        <f>('DGL 4'!$P$15/'DGL 4'!$B$26)*(1-EXP(-'DGL 4'!$B$26*D81)) + ('DGL 4'!$P$16/'DGL 4'!$B$27)*(1-EXP(-'DGL 4'!$B$27*D81))+ ('DGL 4'!$P$17/'DGL 4'!$B$28)*(1-EXP(-'DGL 4'!$B$28*D81))</f>
        <v>3.2781660578348054E-11</v>
      </c>
      <c r="P81" s="21">
        <f>(O81+Systeme!$AA$21)/Systeme!$AA$18</f>
        <v>1.6390830289174028E-14</v>
      </c>
    </row>
    <row r="82" spans="1:16" x14ac:dyDescent="0.25">
      <c r="A82" s="4">
        <f t="shared" si="3"/>
        <v>80</v>
      </c>
      <c r="D82" s="19">
        <f>A82*0.001 *Systeme!$G$6</f>
        <v>80</v>
      </c>
      <c r="F82" s="8">
        <f>('DGL 4'!$P$3/'DGL 4'!$B$26)*(1-EXP(-'DGL 4'!$B$26*D82)) + ('DGL 4'!$P$4/'DGL 4'!$B$27)*(1-EXP(-'DGL 4'!$B$27*D82))+ ('DGL 4'!$P$5/'DGL 4'!$B$28)*(1-EXP(-'DGL 4'!$B$28*D82))</f>
        <v>-1.5971873018825391</v>
      </c>
      <c r="G82" s="21">
        <f>(F82+Systeme!$C$21)/Systeme!$C$18</f>
        <v>0.99968056253962345</v>
      </c>
      <c r="I82" s="8">
        <f>('DGL 4'!$P$7/'DGL 4'!$B$26)*(1-EXP(-'DGL 4'!$B$26*D82)) + ('DGL 4'!$P$8/'DGL 4'!$B$27)*(1-EXP(-'DGL 4'!$B$27*D82))+ ('DGL 4'!$P$9/'DGL 4'!$B$28)*(1-EXP(-'DGL 4'!$B$28*D82))</f>
        <v>1.597186662633195</v>
      </c>
      <c r="J82" s="21">
        <f>(I82+Systeme!$K$21)/Systeme!$K$18</f>
        <v>3.1943733252663901E-3</v>
      </c>
      <c r="L82" s="8">
        <f t="shared" si="2"/>
        <v>6.3921527561702643E-7</v>
      </c>
      <c r="M82" s="21">
        <f>(L82+Systeme!$S$21)/Systeme!$S$18</f>
        <v>1.2784305512340528E-9</v>
      </c>
      <c r="O82" s="8">
        <f>('DGL 4'!$P$15/'DGL 4'!$B$26)*(1-EXP(-'DGL 4'!$B$26*D82)) + ('DGL 4'!$P$16/'DGL 4'!$B$27)*(1-EXP(-'DGL 4'!$B$27*D82))+ ('DGL 4'!$P$17/'DGL 4'!$B$28)*(1-EXP(-'DGL 4'!$B$28*D82))</f>
        <v>3.406850837680761E-11</v>
      </c>
      <c r="P82" s="21">
        <f>(O82+Systeme!$AA$21)/Systeme!$AA$18</f>
        <v>1.7034254188403807E-14</v>
      </c>
    </row>
    <row r="83" spans="1:16" x14ac:dyDescent="0.25">
      <c r="A83" s="4">
        <f t="shared" si="3"/>
        <v>81</v>
      </c>
      <c r="D83" s="19">
        <f>A83*0.001 *Systeme!$G$6</f>
        <v>81</v>
      </c>
      <c r="F83" s="8">
        <f>('DGL 4'!$P$3/'DGL 4'!$B$26)*(1-EXP(-'DGL 4'!$B$26*D83)) + ('DGL 4'!$P$4/'DGL 4'!$B$27)*(1-EXP(-'DGL 4'!$B$27*D83))+ ('DGL 4'!$P$5/'DGL 4'!$B$28)*(1-EXP(-'DGL 4'!$B$28*D83))</f>
        <v>-1.6171165872196787</v>
      </c>
      <c r="G83" s="21">
        <f>(F83+Systeme!$C$21)/Systeme!$C$18</f>
        <v>0.99967657668255616</v>
      </c>
      <c r="I83" s="8">
        <f>('DGL 4'!$P$7/'DGL 4'!$B$26)*(1-EXP(-'DGL 4'!$B$26*D83)) + ('DGL 4'!$P$8/'DGL 4'!$B$27)*(1-EXP(-'DGL 4'!$B$27*D83))+ ('DGL 4'!$P$9/'DGL 4'!$B$28)*(1-EXP(-'DGL 4'!$B$28*D83))</f>
        <v>1.6171159318987836</v>
      </c>
      <c r="J83" s="21">
        <f>(I83+Systeme!$K$21)/Systeme!$K$18</f>
        <v>3.2342318637975671E-3</v>
      </c>
      <c r="L83" s="8">
        <f t="shared" si="2"/>
        <v>6.5528549743039746E-7</v>
      </c>
      <c r="M83" s="21">
        <f>(L83+Systeme!$S$21)/Systeme!$S$18</f>
        <v>1.310570994860795E-9</v>
      </c>
      <c r="O83" s="8">
        <f>('DGL 4'!$P$15/'DGL 4'!$B$26)*(1-EXP(-'DGL 4'!$B$26*D83)) + ('DGL 4'!$P$16/'DGL 4'!$B$27)*(1-EXP(-'DGL 4'!$B$27*D83))+ ('DGL 4'!$P$17/'DGL 4'!$B$28)*(1-EXP(-'DGL 4'!$B$28*D83))</f>
        <v>3.5397673941311991E-11</v>
      </c>
      <c r="P83" s="21">
        <f>(O83+Systeme!$AA$21)/Systeme!$AA$18</f>
        <v>1.7698836970655997E-14</v>
      </c>
    </row>
    <row r="84" spans="1:16" x14ac:dyDescent="0.25">
      <c r="A84" s="4">
        <f t="shared" si="3"/>
        <v>82</v>
      </c>
      <c r="D84" s="19">
        <f>A84*0.001 *Systeme!$G$6</f>
        <v>82</v>
      </c>
      <c r="F84" s="8">
        <f>('DGL 4'!$P$3/'DGL 4'!$B$26)*(1-EXP(-'DGL 4'!$B$26*D84)) + ('DGL 4'!$P$4/'DGL 4'!$B$27)*(1-EXP(-'DGL 4'!$B$27*D84))+ ('DGL 4'!$P$5/'DGL 4'!$B$28)*(1-EXP(-'DGL 4'!$B$28*D84))</f>
        <v>-1.6370449956882385</v>
      </c>
      <c r="G84" s="21">
        <f>(F84+Systeme!$C$21)/Systeme!$C$18</f>
        <v>0.99967259100086225</v>
      </c>
      <c r="I84" s="8">
        <f>('DGL 4'!$P$7/'DGL 4'!$B$26)*(1-EXP(-'DGL 4'!$B$26*D84)) + ('DGL 4'!$P$8/'DGL 4'!$B$27)*(1-EXP(-'DGL 4'!$B$27*D84))+ ('DGL 4'!$P$9/'DGL 4'!$B$28)*(1-EXP(-'DGL 4'!$B$28*D84))</f>
        <v>1.6370443240964909</v>
      </c>
      <c r="J84" s="21">
        <f>(I84+Systeme!$K$21)/Systeme!$K$18</f>
        <v>3.274088648192982E-3</v>
      </c>
      <c r="L84" s="8">
        <f t="shared" si="2"/>
        <v>6.7155497762629458E-7</v>
      </c>
      <c r="M84" s="21">
        <f>(L84+Systeme!$S$21)/Systeme!$S$18</f>
        <v>1.3431099552525891E-9</v>
      </c>
      <c r="O84" s="8">
        <f>('DGL 4'!$P$15/'DGL 4'!$B$26)*(1-EXP(-'DGL 4'!$B$26*D84)) + ('DGL 4'!$P$16/'DGL 4'!$B$27)*(1-EXP(-'DGL 4'!$B$27*D84))+ ('DGL 4'!$P$17/'DGL 4'!$B$28)*(1-EXP(-'DGL 4'!$B$28*D84))</f>
        <v>3.676992120071193E-11</v>
      </c>
      <c r="P84" s="21">
        <f>(O84+Systeme!$AA$21)/Systeme!$AA$18</f>
        <v>1.8384960600355965E-14</v>
      </c>
    </row>
    <row r="85" spans="1:16" x14ac:dyDescent="0.25">
      <c r="A85" s="4">
        <f t="shared" si="3"/>
        <v>83</v>
      </c>
      <c r="D85" s="19">
        <f>A85*0.001 *Systeme!$G$6</f>
        <v>83</v>
      </c>
      <c r="F85" s="8">
        <f>('DGL 4'!$P$3/'DGL 4'!$B$26)*(1-EXP(-'DGL 4'!$B$26*D85)) + ('DGL 4'!$P$4/'DGL 4'!$B$27)*(1-EXP(-'DGL 4'!$B$27*D85))+ ('DGL 4'!$P$5/'DGL 4'!$B$28)*(1-EXP(-'DGL 4'!$B$28*D85))</f>
        <v>-1.6569725273265987</v>
      </c>
      <c r="G85" s="21">
        <f>(F85+Systeme!$C$21)/Systeme!$C$18</f>
        <v>0.99966860549453462</v>
      </c>
      <c r="I85" s="8">
        <f>('DGL 4'!$P$7/'DGL 4'!$B$26)*(1-EXP(-'DGL 4'!$B$26*D85)) + ('DGL 4'!$P$8/'DGL 4'!$B$27)*(1-EXP(-'DGL 4'!$B$27*D85))+ ('DGL 4'!$P$9/'DGL 4'!$B$28)*(1-EXP(-'DGL 4'!$B$28*D85))</f>
        <v>1.6569718392648809</v>
      </c>
      <c r="J85" s="21">
        <f>(I85+Systeme!$K$21)/Systeme!$K$18</f>
        <v>3.3139436785297616E-3</v>
      </c>
      <c r="L85" s="8">
        <f t="shared" si="2"/>
        <v>6.8802367143990743E-7</v>
      </c>
      <c r="M85" s="21">
        <f>(L85+Systeme!$S$21)/Systeme!$S$18</f>
        <v>1.3760473428798148E-9</v>
      </c>
      <c r="O85" s="8">
        <f>('DGL 4'!$P$15/'DGL 4'!$B$26)*(1-EXP(-'DGL 4'!$B$26*D85)) + ('DGL 4'!$P$16/'DGL 4'!$B$27)*(1-EXP(-'DGL 4'!$B$27*D85))+ ('DGL 4'!$P$17/'DGL 4'!$B$28)*(1-EXP(-'DGL 4'!$B$28*D85))</f>
        <v>3.8046384077082551E-11</v>
      </c>
      <c r="P85" s="21">
        <f>(O85+Systeme!$AA$21)/Systeme!$AA$18</f>
        <v>1.9023192038541276E-14</v>
      </c>
    </row>
    <row r="86" spans="1:16" x14ac:dyDescent="0.25">
      <c r="A86" s="4">
        <f t="shared" si="3"/>
        <v>84</v>
      </c>
      <c r="D86" s="19">
        <f>A86*0.001 *Systeme!$G$6</f>
        <v>84</v>
      </c>
      <c r="F86" s="8">
        <f>('DGL 4'!$P$3/'DGL 4'!$B$26)*(1-EXP(-'DGL 4'!$B$26*D86)) + ('DGL 4'!$P$4/'DGL 4'!$B$27)*(1-EXP(-'DGL 4'!$B$27*D86))+ ('DGL 4'!$P$5/'DGL 4'!$B$28)*(1-EXP(-'DGL 4'!$B$28*D86))</f>
        <v>-1.676899182173716</v>
      </c>
      <c r="G86" s="21">
        <f>(F86+Systeme!$C$21)/Systeme!$C$18</f>
        <v>0.99966462016356528</v>
      </c>
      <c r="I86" s="8">
        <f>('DGL 4'!$P$7/'DGL 4'!$B$26)*(1-EXP(-'DGL 4'!$B$26*D86)) + ('DGL 4'!$P$8/'DGL 4'!$B$27)*(1-EXP(-'DGL 4'!$B$27*D86))+ ('DGL 4'!$P$9/'DGL 4'!$B$28)*(1-EXP(-'DGL 4'!$B$28*D86))</f>
        <v>1.6768984774425699</v>
      </c>
      <c r="J86" s="21">
        <f>(I86+Systeme!$K$21)/Systeme!$K$18</f>
        <v>3.3537969548851397E-3</v>
      </c>
      <c r="L86" s="8">
        <f t="shared" si="2"/>
        <v>7.0469164072507837E-7</v>
      </c>
      <c r="M86" s="21">
        <f>(L86+Systeme!$S$21)/Systeme!$S$18</f>
        <v>1.4093832814501567E-9</v>
      </c>
      <c r="O86" s="8">
        <f>('DGL 4'!$P$15/'DGL 4'!$B$26)*(1-EXP(-'DGL 4'!$B$26*D86)) + ('DGL 4'!$P$16/'DGL 4'!$B$27)*(1-EXP(-'DGL 4'!$B$27*D86))+ ('DGL 4'!$P$17/'DGL 4'!$B$28)*(1-EXP(-'DGL 4'!$B$28*D86))</f>
        <v>3.9505381062808487E-11</v>
      </c>
      <c r="P86" s="21">
        <f>(O86+Systeme!$AA$21)/Systeme!$AA$18</f>
        <v>1.9752690531404243E-14</v>
      </c>
    </row>
    <row r="87" spans="1:16" x14ac:dyDescent="0.25">
      <c r="A87" s="4">
        <f t="shared" si="3"/>
        <v>85</v>
      </c>
      <c r="D87" s="19">
        <f>A87*0.001 *Systeme!$G$6</f>
        <v>85</v>
      </c>
      <c r="F87" s="8">
        <f>('DGL 4'!$P$3/'DGL 4'!$B$26)*(1-EXP(-'DGL 4'!$B$26*D87)) + ('DGL 4'!$P$4/'DGL 4'!$B$27)*(1-EXP(-'DGL 4'!$B$27*D87))+ ('DGL 4'!$P$5/'DGL 4'!$B$28)*(1-EXP(-'DGL 4'!$B$28*D87))</f>
        <v>-1.6968249602678138</v>
      </c>
      <c r="G87" s="21">
        <f>(F87+Systeme!$C$21)/Systeme!$C$18</f>
        <v>0.99966063500794644</v>
      </c>
      <c r="I87" s="8">
        <f>('DGL 4'!$P$7/'DGL 4'!$B$26)*(1-EXP(-'DGL 4'!$B$26*D87)) + ('DGL 4'!$P$8/'DGL 4'!$B$27)*(1-EXP(-'DGL 4'!$B$27*D87))+ ('DGL 4'!$P$9/'DGL 4'!$B$28)*(1-EXP(-'DGL 4'!$B$28*D87))</f>
        <v>1.6968242386681376</v>
      </c>
      <c r="J87" s="21">
        <f>(I87+Systeme!$K$21)/Systeme!$K$18</f>
        <v>3.3936484773362751E-3</v>
      </c>
      <c r="L87" s="8">
        <f t="shared" si="2"/>
        <v>7.2155880662523554E-7</v>
      </c>
      <c r="M87" s="21">
        <f>(L87+Systeme!$S$21)/Systeme!$S$18</f>
        <v>1.4431176132504711E-9</v>
      </c>
      <c r="O87" s="8">
        <f>('DGL 4'!$P$15/'DGL 4'!$B$26)*(1-EXP(-'DGL 4'!$B$26*D87)) + ('DGL 4'!$P$16/'DGL 4'!$B$27)*(1-EXP(-'DGL 4'!$B$27*D87))+ ('DGL 4'!$P$17/'DGL 4'!$B$28)*(1-EXP(-'DGL 4'!$B$28*D87))</f>
        <v>4.0869609183469963E-11</v>
      </c>
      <c r="P87" s="21">
        <f>(O87+Systeme!$AA$21)/Systeme!$AA$18</f>
        <v>2.0434804591734982E-14</v>
      </c>
    </row>
    <row r="88" spans="1:16" x14ac:dyDescent="0.25">
      <c r="A88" s="4">
        <f t="shared" si="3"/>
        <v>86</v>
      </c>
      <c r="D88" s="19">
        <f>A88*0.001 *Systeme!$G$6</f>
        <v>86</v>
      </c>
      <c r="F88" s="8">
        <f>('DGL 4'!$P$3/'DGL 4'!$B$26)*(1-EXP(-'DGL 4'!$B$26*D88)) + ('DGL 4'!$P$4/'DGL 4'!$B$27)*(1-EXP(-'DGL 4'!$B$27*D88))+ ('DGL 4'!$P$5/'DGL 4'!$B$28)*(1-EXP(-'DGL 4'!$B$28*D88))</f>
        <v>-1.7167498616478469</v>
      </c>
      <c r="G88" s="21">
        <f>(F88+Systeme!$C$21)/Systeme!$C$18</f>
        <v>0.99965665002767035</v>
      </c>
      <c r="I88" s="8">
        <f>('DGL 4'!$P$7/'DGL 4'!$B$26)*(1-EXP(-'DGL 4'!$B$26*D88)) + ('DGL 4'!$P$8/'DGL 4'!$B$27)*(1-EXP(-'DGL 4'!$B$27*D88))+ ('DGL 4'!$P$9/'DGL 4'!$B$28)*(1-EXP(-'DGL 4'!$B$28*D88))</f>
        <v>1.7167491229802014</v>
      </c>
      <c r="J88" s="21">
        <f>(I88+Systeme!$K$21)/Systeme!$K$18</f>
        <v>3.4334982459604028E-3</v>
      </c>
      <c r="L88" s="8">
        <f t="shared" si="2"/>
        <v>7.3862522844802669E-7</v>
      </c>
      <c r="M88" s="21">
        <f>(L88+Systeme!$S$21)/Systeme!$S$18</f>
        <v>1.4772504568960534E-9</v>
      </c>
      <c r="O88" s="8">
        <f>('DGL 4'!$P$15/'DGL 4'!$B$26)*(1-EXP(-'DGL 4'!$B$26*D88)) + ('DGL 4'!$P$16/'DGL 4'!$B$27)*(1-EXP(-'DGL 4'!$B$27*D88))+ ('DGL 4'!$P$17/'DGL 4'!$B$28)*(1-EXP(-'DGL 4'!$B$28*D88))</f>
        <v>4.241704654617956E-11</v>
      </c>
      <c r="P88" s="21">
        <f>(O88+Systeme!$AA$21)/Systeme!$AA$18</f>
        <v>2.120852327308978E-14</v>
      </c>
    </row>
    <row r="89" spans="1:16" x14ac:dyDescent="0.25">
      <c r="A89" s="4">
        <f t="shared" si="3"/>
        <v>87</v>
      </c>
      <c r="D89" s="19">
        <f>A89*0.001 *Systeme!$G$6</f>
        <v>87.000000000000014</v>
      </c>
      <c r="F89" s="8">
        <f>('DGL 4'!$P$3/'DGL 4'!$B$26)*(1-EXP(-'DGL 4'!$B$26*D89)) + ('DGL 4'!$P$4/'DGL 4'!$B$27)*(1-EXP(-'DGL 4'!$B$27*D89))+ ('DGL 4'!$P$5/'DGL 4'!$B$28)*(1-EXP(-'DGL 4'!$B$28*D89))</f>
        <v>-1.7366738863519893</v>
      </c>
      <c r="G89" s="21">
        <f>(F89+Systeme!$C$21)/Systeme!$C$18</f>
        <v>0.99965266522272955</v>
      </c>
      <c r="I89" s="8">
        <f>('DGL 4'!$P$7/'DGL 4'!$B$26)*(1-EXP(-'DGL 4'!$B$26*D89)) + ('DGL 4'!$P$8/'DGL 4'!$B$27)*(1-EXP(-'DGL 4'!$B$27*D89))+ ('DGL 4'!$P$9/'DGL 4'!$B$28)*(1-EXP(-'DGL 4'!$B$28*D89))</f>
        <v>1.7366731304172902</v>
      </c>
      <c r="J89" s="21">
        <f>(I89+Systeme!$K$21)/Systeme!$K$18</f>
        <v>3.4733462608345805E-3</v>
      </c>
      <c r="L89" s="8">
        <f t="shared" si="2"/>
        <v>7.5589082849946993E-7</v>
      </c>
      <c r="M89" s="21">
        <f>(L89+Systeme!$S$21)/Systeme!$S$18</f>
        <v>1.5117816569989398E-9</v>
      </c>
      <c r="O89" s="8">
        <f>('DGL 4'!$P$15/'DGL 4'!$B$26)*(1-EXP(-'DGL 4'!$B$26*D89)) + ('DGL 4'!$P$16/'DGL 4'!$B$27)*(1-EXP(-'DGL 4'!$B$27*D89))+ ('DGL 4'!$P$17/'DGL 4'!$B$28)*(1-EXP(-'DGL 4'!$B$28*D89))</f>
        <v>4.3870559854157498E-11</v>
      </c>
      <c r="P89" s="21">
        <f>(O89+Systeme!$AA$21)/Systeme!$AA$18</f>
        <v>2.1935279927078749E-14</v>
      </c>
    </row>
    <row r="90" spans="1:16" x14ac:dyDescent="0.25">
      <c r="A90" s="4">
        <f t="shared" si="3"/>
        <v>88</v>
      </c>
      <c r="D90" s="19">
        <f>A90*0.001 *Systeme!$G$6</f>
        <v>88</v>
      </c>
      <c r="F90" s="8">
        <f>('DGL 4'!$P$3/'DGL 4'!$B$26)*(1-EXP(-'DGL 4'!$B$26*D90)) + ('DGL 4'!$P$4/'DGL 4'!$B$27)*(1-EXP(-'DGL 4'!$B$27*D90))+ ('DGL 4'!$P$5/'DGL 4'!$B$28)*(1-EXP(-'DGL 4'!$B$28*D90))</f>
        <v>-1.7565970344190884</v>
      </c>
      <c r="G90" s="21">
        <f>(F90+Systeme!$C$21)/Systeme!$C$18</f>
        <v>0.99964868059311607</v>
      </c>
      <c r="I90" s="8">
        <f>('DGL 4'!$P$7/'DGL 4'!$B$26)*(1-EXP(-'DGL 4'!$B$26*D90)) + ('DGL 4'!$P$8/'DGL 4'!$B$27)*(1-EXP(-'DGL 4'!$B$27*D90))+ ('DGL 4'!$P$9/'DGL 4'!$B$28)*(1-EXP(-'DGL 4'!$B$28*D90))</f>
        <v>1.7565962610180874</v>
      </c>
      <c r="J90" s="21">
        <f>(I90+Systeme!$K$21)/Systeme!$K$18</f>
        <v>3.5131925220361748E-3</v>
      </c>
      <c r="L90" s="8">
        <f t="shared" si="2"/>
        <v>7.7335563166916086E-7</v>
      </c>
      <c r="M90" s="21">
        <f>(L90+Systeme!$S$21)/Systeme!$S$18</f>
        <v>1.5467112633383218E-9</v>
      </c>
      <c r="O90" s="8">
        <f>('DGL 4'!$P$15/'DGL 4'!$B$26)*(1-EXP(-'DGL 4'!$B$26*D90)) + ('DGL 4'!$P$16/'DGL 4'!$B$27)*(1-EXP(-'DGL 4'!$B$27*D90))+ ('DGL 4'!$P$17/'DGL 4'!$B$28)*(1-EXP(-'DGL 4'!$B$28*D90))</f>
        <v>4.5369350474850495E-11</v>
      </c>
      <c r="P90" s="21">
        <f>(O90+Systeme!$AA$21)/Systeme!$AA$18</f>
        <v>2.2684675237425248E-14</v>
      </c>
    </row>
    <row r="91" spans="1:16" x14ac:dyDescent="0.25">
      <c r="A91" s="4">
        <f t="shared" si="3"/>
        <v>89</v>
      </c>
      <c r="D91" s="19">
        <f>A91*0.001 *Systeme!$G$6</f>
        <v>89</v>
      </c>
      <c r="F91" s="8">
        <f>('DGL 4'!$P$3/'DGL 4'!$B$26)*(1-EXP(-'DGL 4'!$B$26*D91)) + ('DGL 4'!$P$4/'DGL 4'!$B$27)*(1-EXP(-'DGL 4'!$B$27*D91))+ ('DGL 4'!$P$5/'DGL 4'!$B$28)*(1-EXP(-'DGL 4'!$B$28*D91))</f>
        <v>-1.776519305887633</v>
      </c>
      <c r="G91" s="21">
        <f>(F91+Systeme!$C$21)/Systeme!$C$18</f>
        <v>0.99964469613882245</v>
      </c>
      <c r="I91" s="8">
        <f>('DGL 4'!$P$7/'DGL 4'!$B$26)*(1-EXP(-'DGL 4'!$B$26*D91)) + ('DGL 4'!$P$8/'DGL 4'!$B$27)*(1-EXP(-'DGL 4'!$B$27*D91))+ ('DGL 4'!$P$9/'DGL 4'!$B$28)*(1-EXP(-'DGL 4'!$B$28*D91))</f>
        <v>1.7765185148210905</v>
      </c>
      <c r="J91" s="21">
        <f>(I91+Systeme!$K$21)/Systeme!$K$18</f>
        <v>3.5530370296421808E-3</v>
      </c>
      <c r="L91" s="8">
        <f t="shared" si="2"/>
        <v>7.9101962882432248E-7</v>
      </c>
      <c r="M91" s="21">
        <f>(L91+Systeme!$S$21)/Systeme!$S$18</f>
        <v>1.5820392576486449E-9</v>
      </c>
      <c r="O91" s="8">
        <f>('DGL 4'!$P$15/'DGL 4'!$B$26)*(1-EXP(-'DGL 4'!$B$26*D91)) + ('DGL 4'!$P$16/'DGL 4'!$B$27)*(1-EXP(-'DGL 4'!$B$27*D91))+ ('DGL 4'!$P$17/'DGL 4'!$B$28)*(1-EXP(-'DGL 4'!$B$28*D91))</f>
        <v>4.6913669401061481E-11</v>
      </c>
      <c r="P91" s="21">
        <f>(O91+Systeme!$AA$21)/Systeme!$AA$18</f>
        <v>2.345683470053074E-14</v>
      </c>
    </row>
    <row r="92" spans="1:16" x14ac:dyDescent="0.25">
      <c r="A92" s="4">
        <f t="shared" si="3"/>
        <v>90</v>
      </c>
      <c r="D92" s="19">
        <f>A92*0.001 *Systeme!$G$6</f>
        <v>90</v>
      </c>
      <c r="F92" s="8">
        <f>('DGL 4'!$P$3/'DGL 4'!$B$26)*(1-EXP(-'DGL 4'!$B$26*D92)) + ('DGL 4'!$P$4/'DGL 4'!$B$27)*(1-EXP(-'DGL 4'!$B$27*D92))+ ('DGL 4'!$P$5/'DGL 4'!$B$28)*(1-EXP(-'DGL 4'!$B$28*D92))</f>
        <v>-1.7964407007962637</v>
      </c>
      <c r="G92" s="21">
        <f>(F92+Systeme!$C$21)/Systeme!$C$18</f>
        <v>0.99964071185984071</v>
      </c>
      <c r="I92" s="8">
        <f>('DGL 4'!$P$7/'DGL 4'!$B$26)*(1-EXP(-'DGL 4'!$B$26*D92)) + ('DGL 4'!$P$8/'DGL 4'!$B$27)*(1-EXP(-'DGL 4'!$B$27*D92))+ ('DGL 4'!$P$9/'DGL 4'!$B$28)*(1-EXP(-'DGL 4'!$B$28*D92))</f>
        <v>1.796439891864948</v>
      </c>
      <c r="J92" s="21">
        <f>(I92+Systeme!$K$21)/Systeme!$K$18</f>
        <v>3.5928797837298959E-3</v>
      </c>
      <c r="L92" s="8">
        <f t="shared" si="2"/>
        <v>8.0888281159968451E-7</v>
      </c>
      <c r="M92" s="21">
        <f>(L92+Systeme!$S$21)/Systeme!$S$18</f>
        <v>1.617765623199369E-9</v>
      </c>
      <c r="O92" s="8">
        <f>('DGL 4'!$P$15/'DGL 4'!$B$26)*(1-EXP(-'DGL 4'!$B$26*D92)) + ('DGL 4'!$P$16/'DGL 4'!$B$27)*(1-EXP(-'DGL 4'!$B$27*D92))+ ('DGL 4'!$P$17/'DGL 4'!$B$28)*(1-EXP(-'DGL 4'!$B$28*D92))</f>
        <v>4.8504110341900109E-11</v>
      </c>
      <c r="P92" s="21">
        <f>(O92+Systeme!$AA$21)/Systeme!$AA$18</f>
        <v>2.4252055170950055E-14</v>
      </c>
    </row>
    <row r="93" spans="1:16" x14ac:dyDescent="0.25">
      <c r="A93" s="4">
        <f t="shared" si="3"/>
        <v>91</v>
      </c>
      <c r="D93" s="19">
        <f>A93*0.001 *Systeme!$G$6</f>
        <v>91</v>
      </c>
      <c r="F93" s="8">
        <f>('DGL 4'!$P$3/'DGL 4'!$B$26)*(1-EXP(-'DGL 4'!$B$26*D93)) + ('DGL 4'!$P$4/'DGL 4'!$B$27)*(1-EXP(-'DGL 4'!$B$27*D93))+ ('DGL 4'!$P$5/'DGL 4'!$B$28)*(1-EXP(-'DGL 4'!$B$28*D93))</f>
        <v>-1.8163612191835188</v>
      </c>
      <c r="G93" s="21">
        <f>(F93+Systeme!$C$21)/Systeme!$C$18</f>
        <v>0.99963672775616319</v>
      </c>
      <c r="I93" s="8">
        <f>('DGL 4'!$P$7/'DGL 4'!$B$26)*(1-EXP(-'DGL 4'!$B$26*D93)) + ('DGL 4'!$P$8/'DGL 4'!$B$27)*(1-EXP(-'DGL 4'!$B$27*D93))+ ('DGL 4'!$P$9/'DGL 4'!$B$28)*(1-EXP(-'DGL 4'!$B$28*D93))</f>
        <v>1.8163603921882079</v>
      </c>
      <c r="J93" s="21">
        <f>(I93+Systeme!$K$21)/Systeme!$K$18</f>
        <v>3.6327207843764157E-3</v>
      </c>
      <c r="L93" s="8">
        <f t="shared" si="2"/>
        <v>8.2694516997342416E-7</v>
      </c>
      <c r="M93" s="21">
        <f>(L93+Systeme!$S$21)/Systeme!$S$18</f>
        <v>1.6538903399468483E-9</v>
      </c>
      <c r="O93" s="8">
        <f>('DGL 4'!$P$15/'DGL 4'!$B$26)*(1-EXP(-'DGL 4'!$B$26*D93)) + ('DGL 4'!$P$16/'DGL 4'!$B$27)*(1-EXP(-'DGL 4'!$B$27*D93))+ ('DGL 4'!$P$17/'DGL 4'!$B$28)*(1-EXP(-'DGL 4'!$B$28*D93))</f>
        <v>5.0140925157531047E-11</v>
      </c>
      <c r="P93" s="21">
        <f>(O93+Systeme!$AA$21)/Systeme!$AA$18</f>
        <v>2.5070462578765524E-14</v>
      </c>
    </row>
    <row r="94" spans="1:16" x14ac:dyDescent="0.25">
      <c r="A94" s="4">
        <f t="shared" si="3"/>
        <v>92</v>
      </c>
      <c r="D94" s="19">
        <f>A94*0.001 *Systeme!$G$6</f>
        <v>92</v>
      </c>
      <c r="F94" s="8">
        <f>('DGL 4'!$P$3/'DGL 4'!$B$26)*(1-EXP(-'DGL 4'!$B$26*D94)) + ('DGL 4'!$P$4/'DGL 4'!$B$27)*(1-EXP(-'DGL 4'!$B$27*D94))+ ('DGL 4'!$P$5/'DGL 4'!$B$28)*(1-EXP(-'DGL 4'!$B$28*D94))</f>
        <v>-1.836280861088039</v>
      </c>
      <c r="G94" s="21">
        <f>(F94+Systeme!$C$21)/Systeme!$C$18</f>
        <v>0.99963274382778233</v>
      </c>
      <c r="I94" s="8">
        <f>('DGL 4'!$P$7/'DGL 4'!$B$26)*(1-EXP(-'DGL 4'!$B$26*D94)) + ('DGL 4'!$P$8/'DGL 4'!$B$27)*(1-EXP(-'DGL 4'!$B$27*D94))+ ('DGL 4'!$P$9/'DGL 4'!$B$28)*(1-EXP(-'DGL 4'!$B$28*D94))</f>
        <v>1.8362800158295189</v>
      </c>
      <c r="J94" s="21">
        <f>(I94+Systeme!$K$21)/Systeme!$K$18</f>
        <v>3.6725600316590379E-3</v>
      </c>
      <c r="L94" s="8">
        <f t="shared" si="2"/>
        <v>8.452066953584976E-7</v>
      </c>
      <c r="M94" s="21">
        <f>(L94+Systeme!$S$21)/Systeme!$S$18</f>
        <v>1.6904133907169952E-9</v>
      </c>
      <c r="O94" s="8">
        <f>('DGL 4'!$P$15/'DGL 4'!$B$26)*(1-EXP(-'DGL 4'!$B$26*D94)) + ('DGL 4'!$P$16/'DGL 4'!$B$27)*(1-EXP(-'DGL 4'!$B$27*D94))+ ('DGL 4'!$P$17/'DGL 4'!$B$28)*(1-EXP(-'DGL 4'!$B$28*D94))</f>
        <v>5.1824707286013405E-11</v>
      </c>
      <c r="P94" s="21">
        <f>(O94+Systeme!$AA$21)/Systeme!$AA$18</f>
        <v>2.5912353643006702E-14</v>
      </c>
    </row>
    <row r="95" spans="1:16" x14ac:dyDescent="0.25">
      <c r="A95" s="4">
        <f t="shared" si="3"/>
        <v>93</v>
      </c>
      <c r="D95" s="19">
        <f>A95*0.001 *Systeme!$G$6</f>
        <v>93</v>
      </c>
      <c r="F95" s="8">
        <f>('DGL 4'!$P$3/'DGL 4'!$B$26)*(1-EXP(-'DGL 4'!$B$26*D95)) + ('DGL 4'!$P$4/'DGL 4'!$B$27)*(1-EXP(-'DGL 4'!$B$27*D95))+ ('DGL 4'!$P$5/'DGL 4'!$B$28)*(1-EXP(-'DGL 4'!$B$28*D95))</f>
        <v>-1.8561996265482616</v>
      </c>
      <c r="G95" s="21">
        <f>(F95+Systeme!$C$21)/Systeme!$C$18</f>
        <v>0.99962876007469037</v>
      </c>
      <c r="I95" s="8">
        <f>('DGL 4'!$P$7/'DGL 4'!$B$26)*(1-EXP(-'DGL 4'!$B$26*D95)) + ('DGL 4'!$P$8/'DGL 4'!$B$27)*(1-EXP(-'DGL 4'!$B$27*D95))+ ('DGL 4'!$P$9/'DGL 4'!$B$28)*(1-EXP(-'DGL 4'!$B$28*D95))</f>
        <v>1.856198762827328</v>
      </c>
      <c r="J95" s="21">
        <f>(I95+Systeme!$K$21)/Systeme!$K$18</f>
        <v>3.7123975256546562E-3</v>
      </c>
      <c r="L95" s="8">
        <f t="shared" si="2"/>
        <v>8.636673781264848E-7</v>
      </c>
      <c r="M95" s="21">
        <f>(L95+Systeme!$S$21)/Systeme!$S$18</f>
        <v>1.7273347562529696E-9</v>
      </c>
      <c r="O95" s="8">
        <f>('DGL 4'!$P$15/'DGL 4'!$B$26)*(1-EXP(-'DGL 4'!$B$26*D95)) + ('DGL 4'!$P$16/'DGL 4'!$B$27)*(1-EXP(-'DGL 4'!$B$27*D95))+ ('DGL 4'!$P$17/'DGL 4'!$B$28)*(1-EXP(-'DGL 4'!$B$28*D95))</f>
        <v>5.3555537229358491E-11</v>
      </c>
      <c r="P95" s="21">
        <f>(O95+Systeme!$AA$21)/Systeme!$AA$18</f>
        <v>2.6777768614679245E-14</v>
      </c>
    </row>
    <row r="96" spans="1:16" x14ac:dyDescent="0.25">
      <c r="A96" s="4">
        <f t="shared" si="3"/>
        <v>94</v>
      </c>
      <c r="D96" s="19">
        <f>A96*0.001 *Systeme!$G$6</f>
        <v>94</v>
      </c>
      <c r="F96" s="8">
        <f>('DGL 4'!$P$3/'DGL 4'!$B$26)*(1-EXP(-'DGL 4'!$B$26*D96)) + ('DGL 4'!$P$4/'DGL 4'!$B$27)*(1-EXP(-'DGL 4'!$B$27*D96))+ ('DGL 4'!$P$5/'DGL 4'!$B$28)*(1-EXP(-'DGL 4'!$B$28*D96))</f>
        <v>-1.8761175156028778</v>
      </c>
      <c r="G96" s="21">
        <f>(F96+Systeme!$C$21)/Systeme!$C$18</f>
        <v>0.99962477649687931</v>
      </c>
      <c r="I96" s="8">
        <f>('DGL 4'!$P$7/'DGL 4'!$B$26)*(1-EXP(-'DGL 4'!$B$26*D96)) + ('DGL 4'!$P$8/'DGL 4'!$B$27)*(1-EXP(-'DGL 4'!$B$27*D96))+ ('DGL 4'!$P$9/'DGL 4'!$B$28)*(1-EXP(-'DGL 4'!$B$28*D96))</f>
        <v>1.8761166332203345</v>
      </c>
      <c r="J96" s="21">
        <f>(I96+Systeme!$K$21)/Systeme!$K$18</f>
        <v>3.7522332664406692E-3</v>
      </c>
      <c r="L96" s="8">
        <f t="shared" si="2"/>
        <v>8.8232720907543668E-7</v>
      </c>
      <c r="M96" s="21">
        <f>(L96+Systeme!$S$21)/Systeme!$S$18</f>
        <v>1.7646544181508733E-9</v>
      </c>
      <c r="O96" s="8">
        <f>('DGL 4'!$P$15/'DGL 4'!$B$26)*(1-EXP(-'DGL 4'!$B$26*D96)) + ('DGL 4'!$P$16/'DGL 4'!$B$27)*(1-EXP(-'DGL 4'!$B$27*D96))+ ('DGL 4'!$P$17/'DGL 4'!$B$28)*(1-EXP(-'DGL 4'!$B$28*D96))</f>
        <v>5.5334179241677689E-11</v>
      </c>
      <c r="P96" s="21">
        <f>(O96+Systeme!$AA$21)/Systeme!$AA$18</f>
        <v>2.7667089620838844E-14</v>
      </c>
    </row>
    <row r="97" spans="1:16" x14ac:dyDescent="0.25">
      <c r="A97" s="4">
        <f t="shared" si="3"/>
        <v>95</v>
      </c>
      <c r="D97" s="19">
        <f>A97*0.001 *Systeme!$G$6</f>
        <v>95</v>
      </c>
      <c r="F97" s="8">
        <f>('DGL 4'!$P$3/'DGL 4'!$B$26)*(1-EXP(-'DGL 4'!$B$26*D97)) + ('DGL 4'!$P$4/'DGL 4'!$B$27)*(1-EXP(-'DGL 4'!$B$27*D97))+ ('DGL 4'!$P$5/'DGL 4'!$B$28)*(1-EXP(-'DGL 4'!$B$28*D97))</f>
        <v>-1.8960345282904263</v>
      </c>
      <c r="G97" s="21">
        <f>(F97+Systeme!$C$21)/Systeme!$C$18</f>
        <v>0.99962079309434193</v>
      </c>
      <c r="I97" s="8">
        <f>('DGL 4'!$P$7/'DGL 4'!$B$26)*(1-EXP(-'DGL 4'!$B$26*D97)) + ('DGL 4'!$P$8/'DGL 4'!$B$27)*(1-EXP(-'DGL 4'!$B$27*D97))+ ('DGL 4'!$P$9/'DGL 4'!$B$28)*(1-EXP(-'DGL 4'!$B$28*D97))</f>
        <v>1.8960336270470861</v>
      </c>
      <c r="J97" s="21">
        <f>(I97+Systeme!$K$21)/Systeme!$K$18</f>
        <v>3.792067254094172E-3</v>
      </c>
      <c r="L97" s="8">
        <f t="shared" si="2"/>
        <v>9.011861794639732E-7</v>
      </c>
      <c r="M97" s="21">
        <f>(L97+Systeme!$S$21)/Systeme!$S$18</f>
        <v>1.8023723589279464E-9</v>
      </c>
      <c r="O97" s="8">
        <f>('DGL 4'!$P$15/'DGL 4'!$B$26)*(1-EXP(-'DGL 4'!$B$26*D97)) + ('DGL 4'!$P$16/'DGL 4'!$B$27)*(1-EXP(-'DGL 4'!$B$27*D97))+ ('DGL 4'!$P$17/'DGL 4'!$B$28)*(1-EXP(-'DGL 4'!$B$28*D97))</f>
        <v>5.7160714963394588E-11</v>
      </c>
      <c r="P97" s="21">
        <f>(O97+Systeme!$AA$21)/Systeme!$AA$18</f>
        <v>2.8580357481697296E-14</v>
      </c>
    </row>
    <row r="98" spans="1:16" x14ac:dyDescent="0.25">
      <c r="A98" s="4">
        <f t="shared" si="3"/>
        <v>96</v>
      </c>
      <c r="D98" s="19">
        <f>A98*0.001 *Systeme!$G$6</f>
        <v>96</v>
      </c>
      <c r="F98" s="8">
        <f>('DGL 4'!$P$3/'DGL 4'!$B$26)*(1-EXP(-'DGL 4'!$B$26*D98)) + ('DGL 4'!$P$4/'DGL 4'!$B$27)*(1-EXP(-'DGL 4'!$B$27*D98))+ ('DGL 4'!$P$5/'DGL 4'!$B$28)*(1-EXP(-'DGL 4'!$B$28*D98))</f>
        <v>-1.9159506646493392</v>
      </c>
      <c r="G98" s="21">
        <f>(F98+Systeme!$C$21)/Systeme!$C$18</f>
        <v>0.99961680986707013</v>
      </c>
      <c r="I98" s="8">
        <f>('DGL 4'!$P$7/'DGL 4'!$B$26)*(1-EXP(-'DGL 4'!$B$26*D98)) + ('DGL 4'!$P$8/'DGL 4'!$B$27)*(1-EXP(-'DGL 4'!$B$27*D98))+ ('DGL 4'!$P$9/'DGL 4'!$B$28)*(1-EXP(-'DGL 4'!$B$28*D98))</f>
        <v>1.9159497443461968</v>
      </c>
      <c r="J98" s="21">
        <f>(I98+Systeme!$K$21)/Systeme!$K$18</f>
        <v>3.8318994886923936E-3</v>
      </c>
      <c r="L98" s="8">
        <f t="shared" si="2"/>
        <v>9.2024424557012388E-7</v>
      </c>
      <c r="M98" s="21">
        <f>(L98+Systeme!$S$21)/Systeme!$S$18</f>
        <v>1.8404884911402478E-9</v>
      </c>
      <c r="O98" s="8">
        <f>('DGL 4'!$P$15/'DGL 4'!$B$26)*(1-EXP(-'DGL 4'!$B$26*D98)) + ('DGL 4'!$P$16/'DGL 4'!$B$27)*(1-EXP(-'DGL 4'!$B$27*D98))+ ('DGL 4'!$P$17/'DGL 4'!$B$28)*(1-EXP(-'DGL 4'!$B$28*D98))</f>
        <v>5.8896789788959181E-11</v>
      </c>
      <c r="P98" s="21">
        <f>(O98+Systeme!$AA$21)/Systeme!$AA$18</f>
        <v>2.9448394894479588E-14</v>
      </c>
    </row>
    <row r="99" spans="1:16" x14ac:dyDescent="0.25">
      <c r="A99" s="4">
        <f t="shared" si="3"/>
        <v>97</v>
      </c>
      <c r="D99" s="19">
        <f>A99*0.001 *Systeme!$G$6</f>
        <v>97</v>
      </c>
      <c r="F99" s="8">
        <f>('DGL 4'!$P$3/'DGL 4'!$B$26)*(1-EXP(-'DGL 4'!$B$26*D99)) + ('DGL 4'!$P$4/'DGL 4'!$B$27)*(1-EXP(-'DGL 4'!$B$27*D99))+ ('DGL 4'!$P$5/'DGL 4'!$B$28)*(1-EXP(-'DGL 4'!$B$28*D99))</f>
        <v>-1.9358659247184202</v>
      </c>
      <c r="G99" s="21">
        <f>(F99+Systeme!$C$21)/Systeme!$C$18</f>
        <v>0.99961282681505637</v>
      </c>
      <c r="I99" s="8">
        <f>('DGL 4'!$P$7/'DGL 4'!$B$26)*(1-EXP(-'DGL 4'!$B$26*D99)) + ('DGL 4'!$P$8/'DGL 4'!$B$27)*(1-EXP(-'DGL 4'!$B$27*D99))+ ('DGL 4'!$P$9/'DGL 4'!$B$28)*(1-EXP(-'DGL 4'!$B$28*D99))</f>
        <v>1.9358649851561327</v>
      </c>
      <c r="J99" s="21">
        <f>(I99+Systeme!$K$21)/Systeme!$K$18</f>
        <v>3.8717299703122654E-3</v>
      </c>
      <c r="L99" s="8">
        <f t="shared" si="2"/>
        <v>9.3950146680708358E-7</v>
      </c>
      <c r="M99" s="21">
        <f>(L99+Systeme!$S$21)/Systeme!$S$18</f>
        <v>1.879002933614167E-9</v>
      </c>
      <c r="O99" s="8">
        <f>('DGL 4'!$P$15/'DGL 4'!$B$26)*(1-EXP(-'DGL 4'!$B$26*D99)) + ('DGL 4'!$P$16/'DGL 4'!$B$27)*(1-EXP(-'DGL 4'!$B$27*D99))+ ('DGL 4'!$P$17/'DGL 4'!$B$28)*(1-EXP(-'DGL 4'!$B$28*D99))</f>
        <v>6.0820720367612408E-11</v>
      </c>
      <c r="P99" s="21">
        <f>(O99+Systeme!$AA$21)/Systeme!$AA$18</f>
        <v>3.0410360183806205E-14</v>
      </c>
    </row>
    <row r="100" spans="1:16" x14ac:dyDescent="0.25">
      <c r="A100" s="4">
        <f t="shared" si="3"/>
        <v>98</v>
      </c>
      <c r="D100" s="19">
        <f>A100*0.001 *Systeme!$G$6</f>
        <v>98</v>
      </c>
      <c r="F100" s="8">
        <f>('DGL 4'!$P$3/'DGL 4'!$B$26)*(1-EXP(-'DGL 4'!$B$26*D100)) + ('DGL 4'!$P$4/'DGL 4'!$B$27)*(1-EXP(-'DGL 4'!$B$27*D100))+ ('DGL 4'!$P$5/'DGL 4'!$B$28)*(1-EXP(-'DGL 4'!$B$28*D100))</f>
        <v>-1.9557803085359435</v>
      </c>
      <c r="G100" s="21">
        <f>(F100+Systeme!$C$21)/Systeme!$C$18</f>
        <v>0.99960884393829275</v>
      </c>
      <c r="I100" s="8">
        <f>('DGL 4'!$P$7/'DGL 4'!$B$26)*(1-EXP(-'DGL 4'!$B$26*D100)) + ('DGL 4'!$P$8/'DGL 4'!$B$27)*(1-EXP(-'DGL 4'!$B$27*D100))+ ('DGL 4'!$P$9/'DGL 4'!$B$28)*(1-EXP(-'DGL 4'!$B$28*D100))</f>
        <v>1.9557793495155233</v>
      </c>
      <c r="J100" s="21">
        <f>(I100+Systeme!$K$21)/Systeme!$K$18</f>
        <v>3.9115586990310465E-3</v>
      </c>
      <c r="L100" s="8">
        <f t="shared" si="2"/>
        <v>9.5895776532409476E-7</v>
      </c>
      <c r="M100" s="21">
        <f>(L100+Systeme!$S$21)/Systeme!$S$18</f>
        <v>1.9179155306481896E-9</v>
      </c>
      <c r="O100" s="8">
        <f>('DGL 4'!$P$15/'DGL 4'!$B$26)*(1-EXP(-'DGL 4'!$B$26*D100)) + ('DGL 4'!$P$16/'DGL 4'!$B$27)*(1-EXP(-'DGL 4'!$B$27*D100))+ ('DGL 4'!$P$17/'DGL 4'!$B$28)*(1-EXP(-'DGL 4'!$B$28*D100))</f>
        <v>6.2654864044393854E-11</v>
      </c>
      <c r="P100" s="21">
        <f>(O100+Systeme!$AA$21)/Systeme!$AA$18</f>
        <v>3.1327432022196929E-14</v>
      </c>
    </row>
    <row r="101" spans="1:16" x14ac:dyDescent="0.25">
      <c r="A101" s="4">
        <f t="shared" si="3"/>
        <v>99</v>
      </c>
      <c r="D101" s="19">
        <f>A101*0.001 *Systeme!$G$6</f>
        <v>99</v>
      </c>
      <c r="F101" s="8">
        <f>('DGL 4'!$P$3/'DGL 4'!$B$26)*(1-EXP(-'DGL 4'!$B$26*D101)) + ('DGL 4'!$P$4/'DGL 4'!$B$27)*(1-EXP(-'DGL 4'!$B$27*D101))+ ('DGL 4'!$P$5/'DGL 4'!$B$28)*(1-EXP(-'DGL 4'!$B$28*D101))</f>
        <v>-1.9756938161408648</v>
      </c>
      <c r="G101" s="21">
        <f>(F101+Systeme!$C$21)/Systeme!$C$18</f>
        <v>0.99960486123677184</v>
      </c>
      <c r="I101" s="8">
        <f>('DGL 4'!$P$7/'DGL 4'!$B$26)*(1-EXP(-'DGL 4'!$B$26*D101)) + ('DGL 4'!$P$8/'DGL 4'!$B$27)*(1-EXP(-'DGL 4'!$B$27*D101))+ ('DGL 4'!$P$9/'DGL 4'!$B$28)*(1-EXP(-'DGL 4'!$B$28*D101))</f>
        <v>1.9756928374629861</v>
      </c>
      <c r="J101" s="21">
        <f>(I101+Systeme!$K$21)/Systeme!$K$18</f>
        <v>3.9513856749259718E-3</v>
      </c>
      <c r="L101" s="8">
        <f t="shared" si="2"/>
        <v>9.78613201028369E-7</v>
      </c>
      <c r="M101" s="21">
        <f>(L101+Systeme!$S$21)/Systeme!$S$18</f>
        <v>1.9572264020567378E-9</v>
      </c>
      <c r="O101" s="8">
        <f>('DGL 4'!$P$15/'DGL 4'!$B$26)*(1-EXP(-'DGL 4'!$B$26*D101)) + ('DGL 4'!$P$16/'DGL 4'!$B$27)*(1-EXP(-'DGL 4'!$B$27*D101))+ ('DGL 4'!$P$17/'DGL 4'!$B$28)*(1-EXP(-'DGL 4'!$B$28*D101))</f>
        <v>6.4677709585639342E-11</v>
      </c>
      <c r="P101" s="21">
        <f>(O101+Systeme!$AA$21)/Systeme!$AA$18</f>
        <v>3.233885479281967E-14</v>
      </c>
    </row>
    <row r="102" spans="1:16" x14ac:dyDescent="0.25">
      <c r="A102" s="4">
        <f t="shared" si="3"/>
        <v>100</v>
      </c>
      <c r="D102" s="19">
        <f>A102*0.001 *Systeme!$G$6</f>
        <v>100</v>
      </c>
      <c r="F102" s="8">
        <f>('DGL 4'!$P$3/'DGL 4'!$B$26)*(1-EXP(-'DGL 4'!$B$26*D102)) + ('DGL 4'!$P$4/'DGL 4'!$B$27)*(1-EXP(-'DGL 4'!$B$27*D102))+ ('DGL 4'!$P$5/'DGL 4'!$B$28)*(1-EXP(-'DGL 4'!$B$28*D102))</f>
        <v>-1.9956064475713571</v>
      </c>
      <c r="G102" s="21">
        <f>(F102+Systeme!$C$21)/Systeme!$C$18</f>
        <v>0.99960087871048586</v>
      </c>
      <c r="I102" s="8">
        <f>('DGL 4'!$P$7/'DGL 4'!$B$26)*(1-EXP(-'DGL 4'!$B$26*D102)) + ('DGL 4'!$P$8/'DGL 4'!$B$27)*(1-EXP(-'DGL 4'!$B$27*D102))+ ('DGL 4'!$P$9/'DGL 4'!$B$28)*(1-EXP(-'DGL 4'!$B$28*D102))</f>
        <v>1.9956054490370501</v>
      </c>
      <c r="J102" s="21">
        <f>(I102+Systeme!$K$21)/Systeme!$K$18</f>
        <v>3.9912108980740997E-3</v>
      </c>
      <c r="L102" s="8">
        <f t="shared" si="2"/>
        <v>9.9846769557486101E-7</v>
      </c>
      <c r="M102" s="21">
        <f>(L102+Systeme!$S$21)/Systeme!$S$18</f>
        <v>1.9969353911497222E-9</v>
      </c>
      <c r="O102" s="8">
        <f>('DGL 4'!$P$15/'DGL 4'!$B$26)*(1-EXP(-'DGL 4'!$B$26*D102)) + ('DGL 4'!$P$16/'DGL 4'!$B$27)*(1-EXP(-'DGL 4'!$B$27*D102))+ ('DGL 4'!$P$17/'DGL 4'!$B$28)*(1-EXP(-'DGL 4'!$B$28*D102))</f>
        <v>6.6611442490344119E-11</v>
      </c>
      <c r="P102" s="21">
        <f>(O102+Systeme!$AA$21)/Systeme!$AA$18</f>
        <v>3.3305721245172062E-14</v>
      </c>
    </row>
    <row r="103" spans="1:16" x14ac:dyDescent="0.25">
      <c r="A103" s="4">
        <f t="shared" si="3"/>
        <v>101</v>
      </c>
      <c r="D103" s="19">
        <f>A103*0.001 *Systeme!$G$6</f>
        <v>101</v>
      </c>
      <c r="F103" s="8">
        <f>('DGL 4'!$P$3/'DGL 4'!$B$26)*(1-EXP(-'DGL 4'!$B$26*D103)) + ('DGL 4'!$P$4/'DGL 4'!$B$27)*(1-EXP(-'DGL 4'!$B$27*D103))+ ('DGL 4'!$P$5/'DGL 4'!$B$28)*(1-EXP(-'DGL 4'!$B$28*D103))</f>
        <v>-2.0155182028661174</v>
      </c>
      <c r="G103" s="21">
        <f>(F103+Systeme!$C$21)/Systeme!$C$18</f>
        <v>0.99959689635942683</v>
      </c>
      <c r="I103" s="8">
        <f>('DGL 4'!$P$7/'DGL 4'!$B$26)*(1-EXP(-'DGL 4'!$B$26*D103)) + ('DGL 4'!$P$8/'DGL 4'!$B$27)*(1-EXP(-'DGL 4'!$B$27*D103))+ ('DGL 4'!$P$9/'DGL 4'!$B$28)*(1-EXP(-'DGL 4'!$B$28*D103))</f>
        <v>2.0155171842762472</v>
      </c>
      <c r="J103" s="21">
        <f>(I103+Systeme!$K$21)/Systeme!$K$18</f>
        <v>4.0310343685524943E-3</v>
      </c>
      <c r="L103" s="8">
        <f t="shared" si="2"/>
        <v>1.0185212744541938E-6</v>
      </c>
      <c r="M103" s="21">
        <f>(L103+Systeme!$S$21)/Systeme!$S$18</f>
        <v>2.0370425489083878E-9</v>
      </c>
      <c r="O103" s="8">
        <f>('DGL 4'!$P$15/'DGL 4'!$B$26)*(1-EXP(-'DGL 4'!$B$26*D103)) + ('DGL 4'!$P$16/'DGL 4'!$B$27)*(1-EXP(-'DGL 4'!$B$27*D103))+ ('DGL 4'!$P$17/'DGL 4'!$B$28)*(1-EXP(-'DGL 4'!$B$28*D103))</f>
        <v>6.859577332150521E-11</v>
      </c>
      <c r="P103" s="21">
        <f>(O103+Systeme!$AA$21)/Systeme!$AA$18</f>
        <v>3.4297886660752606E-14</v>
      </c>
    </row>
    <row r="104" spans="1:16" x14ac:dyDescent="0.25">
      <c r="A104" s="4">
        <f t="shared" si="3"/>
        <v>102</v>
      </c>
      <c r="D104" s="19">
        <f>A104*0.001 *Systeme!$G$6</f>
        <v>102.00000000000001</v>
      </c>
      <c r="F104" s="8">
        <f>('DGL 4'!$P$3/'DGL 4'!$B$26)*(1-EXP(-'DGL 4'!$B$26*D104)) + ('DGL 4'!$P$4/'DGL 4'!$B$27)*(1-EXP(-'DGL 4'!$B$27*D104))+ ('DGL 4'!$P$5/'DGL 4'!$B$28)*(1-EXP(-'DGL 4'!$B$28*D104))</f>
        <v>-2.0354290820637853</v>
      </c>
      <c r="G104" s="21">
        <f>(F104+Systeme!$C$21)/Systeme!$C$18</f>
        <v>0.9995929141835872</v>
      </c>
      <c r="I104" s="8">
        <f>('DGL 4'!$P$7/'DGL 4'!$B$26)*(1-EXP(-'DGL 4'!$B$26*D104)) + ('DGL 4'!$P$8/'DGL 4'!$B$27)*(1-EXP(-'DGL 4'!$B$27*D104))+ ('DGL 4'!$P$9/'DGL 4'!$B$28)*(1-EXP(-'DGL 4'!$B$28*D104))</f>
        <v>2.035428043219226</v>
      </c>
      <c r="J104" s="21">
        <f>(I104+Systeme!$K$21)/Systeme!$K$18</f>
        <v>4.0708560864384522E-3</v>
      </c>
      <c r="L104" s="8">
        <f t="shared" si="2"/>
        <v>1.0387739284799225E-6</v>
      </c>
      <c r="M104" s="21">
        <f>(L104+Systeme!$S$21)/Systeme!$S$18</f>
        <v>2.077547856959845E-9</v>
      </c>
      <c r="O104" s="8">
        <f>('DGL 4'!$P$15/'DGL 4'!$B$26)*(1-EXP(-'DGL 4'!$B$26*D104)) + ('DGL 4'!$P$16/'DGL 4'!$B$27)*(1-EXP(-'DGL 4'!$B$27*D104))+ ('DGL 4'!$P$17/'DGL 4'!$B$28)*(1-EXP(-'DGL 4'!$B$28*D104))</f>
        <v>7.0630784695328158E-11</v>
      </c>
      <c r="P104" s="21">
        <f>(O104+Systeme!$AA$21)/Systeme!$AA$18</f>
        <v>3.5315392347664081E-14</v>
      </c>
    </row>
    <row r="105" spans="1:16" x14ac:dyDescent="0.25">
      <c r="A105" s="4">
        <f t="shared" si="3"/>
        <v>103</v>
      </c>
      <c r="D105" s="19">
        <f>A105*0.001 *Systeme!$G$6</f>
        <v>103.00000000000001</v>
      </c>
      <c r="F105" s="8">
        <f>('DGL 4'!$P$3/'DGL 4'!$B$26)*(1-EXP(-'DGL 4'!$B$26*D105)) + ('DGL 4'!$P$4/'DGL 4'!$B$27)*(1-EXP(-'DGL 4'!$B$27*D105))+ ('DGL 4'!$P$5/'DGL 4'!$B$28)*(1-EXP(-'DGL 4'!$B$28*D105))</f>
        <v>-2.0553390852027986</v>
      </c>
      <c r="G105" s="21">
        <f>(F105+Systeme!$C$21)/Systeme!$C$18</f>
        <v>0.99958893218295941</v>
      </c>
      <c r="I105" s="8">
        <f>('DGL 4'!$P$7/'DGL 4'!$B$26)*(1-EXP(-'DGL 4'!$B$26*D105)) + ('DGL 4'!$P$8/'DGL 4'!$B$27)*(1-EXP(-'DGL 4'!$B$27*D105))+ ('DGL 4'!$P$9/'DGL 4'!$B$28)*(1-EXP(-'DGL 4'!$B$28*D105))</f>
        <v>2.0553380259044336</v>
      </c>
      <c r="J105" s="21">
        <f>(I105+Systeme!$K$21)/Systeme!$K$18</f>
        <v>4.1106760518088668E-3</v>
      </c>
      <c r="L105" s="8">
        <f t="shared" si="2"/>
        <v>1.0592256479570027E-6</v>
      </c>
      <c r="M105" s="21">
        <f>(L105+Systeme!$S$21)/Systeme!$S$18</f>
        <v>2.1184512959140056E-9</v>
      </c>
      <c r="O105" s="8">
        <f>('DGL 4'!$P$15/'DGL 4'!$B$26)*(1-EXP(-'DGL 4'!$B$26*D105)) + ('DGL 4'!$P$16/'DGL 4'!$B$27)*(1-EXP(-'DGL 4'!$B$27*D105))+ ('DGL 4'!$P$17/'DGL 4'!$B$28)*(1-EXP(-'DGL 4'!$B$28*D105))</f>
        <v>7.271706782725762E-11</v>
      </c>
      <c r="P105" s="21">
        <f>(O105+Systeme!$AA$21)/Systeme!$AA$18</f>
        <v>3.6358533913628807E-14</v>
      </c>
    </row>
    <row r="106" spans="1:16" x14ac:dyDescent="0.25">
      <c r="A106" s="4">
        <f t="shared" si="3"/>
        <v>104</v>
      </c>
      <c r="D106" s="19">
        <f>A106*0.001 *Systeme!$G$6</f>
        <v>104.00000000000001</v>
      </c>
      <c r="F106" s="8">
        <f>('DGL 4'!$P$3/'DGL 4'!$B$26)*(1-EXP(-'DGL 4'!$B$26*D106)) + ('DGL 4'!$P$4/'DGL 4'!$B$27)*(1-EXP(-'DGL 4'!$B$27*D106))+ ('DGL 4'!$P$5/'DGL 4'!$B$28)*(1-EXP(-'DGL 4'!$B$28*D106))</f>
        <v>-2.0752482123218492</v>
      </c>
      <c r="G106" s="21">
        <f>(F106+Systeme!$C$21)/Systeme!$C$18</f>
        <v>0.9995849503575357</v>
      </c>
      <c r="I106" s="8">
        <f>('DGL 4'!$P$7/'DGL 4'!$B$26)*(1-EXP(-'DGL 4'!$B$26*D106)) + ('DGL 4'!$P$8/'DGL 4'!$B$27)*(1-EXP(-'DGL 4'!$B$27*D106))+ ('DGL 4'!$P$9/'DGL 4'!$B$28)*(1-EXP(-'DGL 4'!$B$28*D106))</f>
        <v>2.0752471323705692</v>
      </c>
      <c r="J106" s="21">
        <f>(I106+Systeme!$K$21)/Systeme!$K$18</f>
        <v>4.1504942647411381E-3</v>
      </c>
      <c r="L106" s="8">
        <f t="shared" si="2"/>
        <v>1.0798764249120491E-6</v>
      </c>
      <c r="M106" s="21">
        <f>(L106+Systeme!$S$21)/Systeme!$S$18</f>
        <v>2.1597528498240982E-9</v>
      </c>
      <c r="O106" s="8">
        <f>('DGL 4'!$P$15/'DGL 4'!$B$26)*(1-EXP(-'DGL 4'!$B$26*D106)) + ('DGL 4'!$P$16/'DGL 4'!$B$27)*(1-EXP(-'DGL 4'!$B$27*D106))+ ('DGL 4'!$P$17/'DGL 4'!$B$28)*(1-EXP(-'DGL 4'!$B$28*D106))</f>
        <v>7.4855046586132928E-11</v>
      </c>
      <c r="P106" s="21">
        <f>(O106+Systeme!$AA$21)/Systeme!$AA$18</f>
        <v>3.7427523293066467E-14</v>
      </c>
    </row>
    <row r="107" spans="1:16" x14ac:dyDescent="0.25">
      <c r="A107" s="4">
        <f t="shared" si="3"/>
        <v>105</v>
      </c>
      <c r="D107" s="19">
        <f>A107*0.001 *Systeme!$G$6</f>
        <v>105</v>
      </c>
      <c r="F107" s="8">
        <f>('DGL 4'!$P$3/'DGL 4'!$B$26)*(1-EXP(-'DGL 4'!$B$26*D107)) + ('DGL 4'!$P$4/'DGL 4'!$B$27)*(1-EXP(-'DGL 4'!$B$27*D107))+ ('DGL 4'!$P$5/'DGL 4'!$B$28)*(1-EXP(-'DGL 4'!$B$28*D107))</f>
        <v>-2.0951564634593733</v>
      </c>
      <c r="G107" s="21">
        <f>(F107+Systeme!$C$21)/Systeme!$C$18</f>
        <v>0.99958096870730806</v>
      </c>
      <c r="I107" s="8">
        <f>('DGL 4'!$P$7/'DGL 4'!$B$26)*(1-EXP(-'DGL 4'!$B$26*D107)) + ('DGL 4'!$P$8/'DGL 4'!$B$27)*(1-EXP(-'DGL 4'!$B$27*D107))+ ('DGL 4'!$P$9/'DGL 4'!$B$28)*(1-EXP(-'DGL 4'!$B$28*D107))</f>
        <v>2.0951553626560799</v>
      </c>
      <c r="J107" s="21">
        <f>(I107+Systeme!$K$21)/Systeme!$K$18</f>
        <v>4.1903107253121602E-3</v>
      </c>
      <c r="L107" s="8">
        <f t="shared" si="2"/>
        <v>1.1007262484362531E-6</v>
      </c>
      <c r="M107" s="21">
        <f>(L107+Systeme!$S$21)/Systeme!$S$18</f>
        <v>2.2014524968725063E-9</v>
      </c>
      <c r="O107" s="8">
        <f>('DGL 4'!$P$15/'DGL 4'!$B$26)*(1-EXP(-'DGL 4'!$B$26*D107)) + ('DGL 4'!$P$16/'DGL 4'!$B$27)*(1-EXP(-'DGL 4'!$B$27*D107))+ ('DGL 4'!$P$17/'DGL 4'!$B$28)*(1-EXP(-'DGL 4'!$B$28*D107))</f>
        <v>7.7044971639496362E-11</v>
      </c>
      <c r="P107" s="21">
        <f>(O107+Systeme!$AA$21)/Systeme!$AA$18</f>
        <v>3.8522485819748183E-14</v>
      </c>
    </row>
    <row r="108" spans="1:16" x14ac:dyDescent="0.25">
      <c r="A108" s="4">
        <f t="shared" si="3"/>
        <v>106</v>
      </c>
      <c r="D108" s="19">
        <f>A108*0.001 *Systeme!$G$6</f>
        <v>106</v>
      </c>
      <c r="F108" s="8">
        <f>('DGL 4'!$P$3/'DGL 4'!$B$26)*(1-EXP(-'DGL 4'!$B$26*D108)) + ('DGL 4'!$P$4/'DGL 4'!$B$27)*(1-EXP(-'DGL 4'!$B$27*D108))+ ('DGL 4'!$P$5/'DGL 4'!$B$28)*(1-EXP(-'DGL 4'!$B$28*D108))</f>
        <v>-2.115063838654013</v>
      </c>
      <c r="G108" s="21">
        <f>(F108+Systeme!$C$21)/Systeme!$C$18</f>
        <v>0.99957698723226918</v>
      </c>
      <c r="I108" s="8">
        <f>('DGL 4'!$P$7/'DGL 4'!$B$26)*(1-EXP(-'DGL 4'!$B$26*D108)) + ('DGL 4'!$P$8/'DGL 4'!$B$27)*(1-EXP(-'DGL 4'!$B$27*D108))+ ('DGL 4'!$P$9/'DGL 4'!$B$28)*(1-EXP(-'DGL 4'!$B$28*D108))</f>
        <v>2.1150627167996143</v>
      </c>
      <c r="J108" s="21">
        <f>(I108+Systeme!$K$21)/Systeme!$K$18</f>
        <v>4.2301254335992289E-3</v>
      </c>
      <c r="L108" s="8">
        <f t="shared" si="2"/>
        <v>1.1217751112746217E-6</v>
      </c>
      <c r="M108" s="21">
        <f>(L108+Systeme!$S$21)/Systeme!$S$18</f>
        <v>2.2435502225492432E-9</v>
      </c>
      <c r="O108" s="8">
        <f>('DGL 4'!$P$15/'DGL 4'!$B$26)*(1-EXP(-'DGL 4'!$B$26*D108)) + ('DGL 4'!$P$16/'DGL 4'!$B$27)*(1-EXP(-'DGL 4'!$B$27*D108))+ ('DGL 4'!$P$17/'DGL 4'!$B$28)*(1-EXP(-'DGL 4'!$B$28*D108))</f>
        <v>7.9287436642247466E-11</v>
      </c>
      <c r="P108" s="21">
        <f>(O108+Systeme!$AA$21)/Systeme!$AA$18</f>
        <v>3.9643718321123731E-14</v>
      </c>
    </row>
    <row r="109" spans="1:16" x14ac:dyDescent="0.25">
      <c r="A109" s="4">
        <f t="shared" si="3"/>
        <v>107</v>
      </c>
      <c r="D109" s="19">
        <f>A109*0.001 *Systeme!$G$6</f>
        <v>107</v>
      </c>
      <c r="F109" s="8">
        <f>('DGL 4'!$P$3/'DGL 4'!$B$26)*(1-EXP(-'DGL 4'!$B$26*D109)) + ('DGL 4'!$P$4/'DGL 4'!$B$27)*(1-EXP(-'DGL 4'!$B$27*D109))+ ('DGL 4'!$P$5/'DGL 4'!$B$28)*(1-EXP(-'DGL 4'!$B$28*D109))</f>
        <v>-2.1349703379442553</v>
      </c>
      <c r="G109" s="21">
        <f>(F109+Systeme!$C$21)/Systeme!$C$18</f>
        <v>0.99957300593241105</v>
      </c>
      <c r="I109" s="8">
        <f>('DGL 4'!$P$7/'DGL 4'!$B$26)*(1-EXP(-'DGL 4'!$B$26*D109)) + ('DGL 4'!$P$8/'DGL 4'!$B$27)*(1-EXP(-'DGL 4'!$B$27*D109))+ ('DGL 4'!$P$9/'DGL 4'!$B$28)*(1-EXP(-'DGL 4'!$B$28*D109))</f>
        <v>2.1349691948396696</v>
      </c>
      <c r="J109" s="21">
        <f>(I109+Systeme!$K$21)/Systeme!$K$18</f>
        <v>4.2699383896793392E-3</v>
      </c>
      <c r="L109" s="8">
        <f t="shared" si="2"/>
        <v>1.1430230031322214E-6</v>
      </c>
      <c r="M109" s="21">
        <f>(L109+Systeme!$S$21)/Systeme!$S$18</f>
        <v>2.286046006264443E-9</v>
      </c>
      <c r="O109" s="8">
        <f>('DGL 4'!$P$15/'DGL 4'!$B$26)*(1-EXP(-'DGL 4'!$B$26*D109)) + ('DGL 4'!$P$16/'DGL 4'!$B$27)*(1-EXP(-'DGL 4'!$B$27*D109))+ ('DGL 4'!$P$17/'DGL 4'!$B$28)*(1-EXP(-'DGL 4'!$B$28*D109))</f>
        <v>8.1582522475868308E-11</v>
      </c>
      <c r="P109" s="21">
        <f>(O109+Systeme!$AA$21)/Systeme!$AA$18</f>
        <v>4.0791261237934152E-14</v>
      </c>
    </row>
    <row r="110" spans="1:16" x14ac:dyDescent="0.25">
      <c r="A110" s="4">
        <f t="shared" si="3"/>
        <v>108</v>
      </c>
      <c r="D110" s="19">
        <f>A110*0.001 *Systeme!$G$6</f>
        <v>108</v>
      </c>
      <c r="F110" s="8">
        <f>('DGL 4'!$P$3/'DGL 4'!$B$26)*(1-EXP(-'DGL 4'!$B$26*D110)) + ('DGL 4'!$P$4/'DGL 4'!$B$27)*(1-EXP(-'DGL 4'!$B$27*D110))+ ('DGL 4'!$P$5/'DGL 4'!$B$28)*(1-EXP(-'DGL 4'!$B$28*D110))</f>
        <v>-2.1548759613686399</v>
      </c>
      <c r="G110" s="21">
        <f>(F110+Systeme!$C$21)/Systeme!$C$18</f>
        <v>0.99956902480772625</v>
      </c>
      <c r="I110" s="8">
        <f>('DGL 4'!$P$7/'DGL 4'!$B$26)*(1-EXP(-'DGL 4'!$B$26*D110)) + ('DGL 4'!$P$8/'DGL 4'!$B$27)*(1-EXP(-'DGL 4'!$B$27*D110))+ ('DGL 4'!$P$9/'DGL 4'!$B$28)*(1-EXP(-'DGL 4'!$B$28*D110))</f>
        <v>2.1548747968147945</v>
      </c>
      <c r="J110" s="21">
        <f>(I110+Systeme!$K$21)/Systeme!$K$18</f>
        <v>4.3097495936295889E-3</v>
      </c>
      <c r="L110" s="8">
        <f t="shared" si="2"/>
        <v>1.1644699143644778E-6</v>
      </c>
      <c r="M110" s="21">
        <f>(L110+Systeme!$S$21)/Systeme!$S$18</f>
        <v>2.3289398287289558E-9</v>
      </c>
      <c r="O110" s="8">
        <f>('DGL 4'!$P$15/'DGL 4'!$B$26)*(1-EXP(-'DGL 4'!$B$26*D110)) + ('DGL 4'!$P$16/'DGL 4'!$B$27)*(1-EXP(-'DGL 4'!$B$27*D110))+ ('DGL 4'!$P$17/'DGL 4'!$B$28)*(1-EXP(-'DGL 4'!$B$28*D110))</f>
        <v>8.3930991930797338E-11</v>
      </c>
      <c r="P110" s="21">
        <f>(O110+Systeme!$AA$21)/Systeme!$AA$18</f>
        <v>4.1965495965398667E-14</v>
      </c>
    </row>
    <row r="111" spans="1:16" x14ac:dyDescent="0.25">
      <c r="A111" s="4">
        <f t="shared" si="3"/>
        <v>109</v>
      </c>
      <c r="D111" s="19">
        <f>A111*0.001 *Systeme!$G$6</f>
        <v>109</v>
      </c>
      <c r="F111" s="8">
        <f>('DGL 4'!$P$3/'DGL 4'!$B$26)*(1-EXP(-'DGL 4'!$B$26*D111)) + ('DGL 4'!$P$4/'DGL 4'!$B$27)*(1-EXP(-'DGL 4'!$B$27*D111))+ ('DGL 4'!$P$5/'DGL 4'!$B$28)*(1-EXP(-'DGL 4'!$B$28*D111))</f>
        <v>-2.1747807089655988</v>
      </c>
      <c r="G111" s="21">
        <f>(F111+Systeme!$C$21)/Systeme!$C$18</f>
        <v>0.99956504385820677</v>
      </c>
      <c r="I111" s="8">
        <f>('DGL 4'!$P$7/'DGL 4'!$B$26)*(1-EXP(-'DGL 4'!$B$26*D111)) + ('DGL 4'!$P$8/'DGL 4'!$B$27)*(1-EXP(-'DGL 4'!$B$27*D111))+ ('DGL 4'!$P$9/'DGL 4'!$B$28)*(1-EXP(-'DGL 4'!$B$28*D111))</f>
        <v>2.1747795227636018</v>
      </c>
      <c r="J111" s="21">
        <f>(I111+Systeme!$K$21)/Systeme!$K$18</f>
        <v>4.3495590455272038E-3</v>
      </c>
      <c r="L111" s="8">
        <f t="shared" si="2"/>
        <v>1.1861158030927808E-6</v>
      </c>
      <c r="M111" s="21">
        <f>(L111+Systeme!$S$21)/Systeme!$S$18</f>
        <v>2.3722316061855618E-9</v>
      </c>
      <c r="O111" s="8">
        <f>('DGL 4'!$P$15/'DGL 4'!$B$26)*(1-EXP(-'DGL 4'!$B$26*D111)) + ('DGL 4'!$P$16/'DGL 4'!$B$27)*(1-EXP(-'DGL 4'!$B$27*D111))+ ('DGL 4'!$P$17/'DGL 4'!$B$28)*(1-EXP(-'DGL 4'!$B$28*D111))</f>
        <v>8.6193979308580443E-11</v>
      </c>
      <c r="P111" s="21">
        <f>(O111+Systeme!$AA$21)/Systeme!$AA$18</f>
        <v>4.3096989654290221E-14</v>
      </c>
    </row>
    <row r="112" spans="1:16" x14ac:dyDescent="0.25">
      <c r="A112" s="4">
        <f t="shared" si="3"/>
        <v>110</v>
      </c>
      <c r="D112" s="19">
        <f>A112*0.001 *Systeme!$G$6</f>
        <v>110</v>
      </c>
      <c r="F112" s="8">
        <f>('DGL 4'!$P$3/'DGL 4'!$B$26)*(1-EXP(-'DGL 4'!$B$26*D112)) + ('DGL 4'!$P$4/'DGL 4'!$B$27)*(1-EXP(-'DGL 4'!$B$27*D112))+ ('DGL 4'!$P$5/'DGL 4'!$B$28)*(1-EXP(-'DGL 4'!$B$28*D112))</f>
        <v>-2.1946845807739863</v>
      </c>
      <c r="G112" s="21">
        <f>(F112+Systeme!$C$21)/Systeme!$C$18</f>
        <v>0.99956106308384518</v>
      </c>
      <c r="I112" s="8">
        <f>('DGL 4'!$P$7/'DGL 4'!$B$26)*(1-EXP(-'DGL 4'!$B$26*D112)) + ('DGL 4'!$P$8/'DGL 4'!$B$27)*(1-EXP(-'DGL 4'!$B$27*D112))+ ('DGL 4'!$P$9/'DGL 4'!$B$28)*(1-EXP(-'DGL 4'!$B$28*D112))</f>
        <v>2.1946833727246084</v>
      </c>
      <c r="J112" s="21">
        <f>(I112+Systeme!$K$21)/Systeme!$K$18</f>
        <v>4.3893667454492167E-3</v>
      </c>
      <c r="L112" s="8">
        <f t="shared" si="2"/>
        <v>1.2079607278929418E-6</v>
      </c>
      <c r="M112" s="21">
        <f>(L112+Systeme!$S$21)/Systeme!$S$18</f>
        <v>2.4159214557858837E-9</v>
      </c>
      <c r="O112" s="8">
        <f>('DGL 4'!$P$15/'DGL 4'!$B$26)*(1-EXP(-'DGL 4'!$B$26*D112)) + ('DGL 4'!$P$16/'DGL 4'!$B$27)*(1-EXP(-'DGL 4'!$B$27*D112))+ ('DGL 4'!$P$17/'DGL 4'!$B$28)*(1-EXP(-'DGL 4'!$B$28*D112))</f>
        <v>8.8649972508191704E-11</v>
      </c>
      <c r="P112" s="21">
        <f>(O112+Systeme!$AA$21)/Systeme!$AA$18</f>
        <v>4.4324986254095852E-14</v>
      </c>
    </row>
    <row r="113" spans="1:16" x14ac:dyDescent="0.25">
      <c r="A113" s="4">
        <f t="shared" si="3"/>
        <v>111</v>
      </c>
      <c r="D113" s="19">
        <f>A113*0.001 *Systeme!$G$6</f>
        <v>111</v>
      </c>
      <c r="F113" s="8">
        <f>('DGL 4'!$P$3/'DGL 4'!$B$26)*(1-EXP(-'DGL 4'!$B$26*D113)) + ('DGL 4'!$P$4/'DGL 4'!$B$27)*(1-EXP(-'DGL 4'!$B$27*D113))+ ('DGL 4'!$P$5/'DGL 4'!$B$28)*(1-EXP(-'DGL 4'!$B$28*D113))</f>
        <v>-2.2145875768319754</v>
      </c>
      <c r="G113" s="21">
        <f>(F113+Systeme!$C$21)/Systeme!$C$18</f>
        <v>0.9995570824846336</v>
      </c>
      <c r="I113" s="8">
        <f>('DGL 4'!$P$7/'DGL 4'!$B$26)*(1-EXP(-'DGL 4'!$B$26*D113)) + ('DGL 4'!$P$8/'DGL 4'!$B$27)*(1-EXP(-'DGL 4'!$B$27*D113))+ ('DGL 4'!$P$9/'DGL 4'!$B$28)*(1-EXP(-'DGL 4'!$B$28*D113))</f>
        <v>2.2145863467363434</v>
      </c>
      <c r="J113" s="21">
        <f>(I113+Systeme!$K$21)/Systeme!$K$18</f>
        <v>4.4291726934726867E-3</v>
      </c>
      <c r="L113" s="8">
        <f t="shared" si="2"/>
        <v>1.2300046105232941E-6</v>
      </c>
      <c r="M113" s="21">
        <f>(L113+Systeme!$S$21)/Systeme!$S$18</f>
        <v>2.4600092210465881E-9</v>
      </c>
      <c r="O113" s="8">
        <f>('DGL 4'!$P$15/'DGL 4'!$B$26)*(1-EXP(-'DGL 4'!$B$26*D113)) + ('DGL 4'!$P$16/'DGL 4'!$B$27)*(1-EXP(-'DGL 4'!$B$27*D113))+ ('DGL 4'!$P$17/'DGL 4'!$B$28)*(1-EXP(-'DGL 4'!$B$28*D113))</f>
        <v>9.1021497739159074E-11</v>
      </c>
      <c r="P113" s="21">
        <f>(O113+Systeme!$AA$21)/Systeme!$AA$18</f>
        <v>4.5510748869579536E-14</v>
      </c>
    </row>
    <row r="114" spans="1:16" x14ac:dyDescent="0.25">
      <c r="A114" s="4">
        <f t="shared" si="3"/>
        <v>112</v>
      </c>
      <c r="D114" s="19">
        <f>A114*0.001 *Systeme!$G$6</f>
        <v>112</v>
      </c>
      <c r="F114" s="8">
        <f>('DGL 4'!$P$3/'DGL 4'!$B$26)*(1-EXP(-'DGL 4'!$B$26*D114)) + ('DGL 4'!$P$4/'DGL 4'!$B$27)*(1-EXP(-'DGL 4'!$B$27*D114))+ ('DGL 4'!$P$5/'DGL 4'!$B$28)*(1-EXP(-'DGL 4'!$B$28*D114))</f>
        <v>-2.2344896971784718</v>
      </c>
      <c r="G114" s="21">
        <f>(F114+Systeme!$C$21)/Systeme!$C$18</f>
        <v>0.99955310206056436</v>
      </c>
      <c r="I114" s="8">
        <f>('DGL 4'!$P$7/'DGL 4'!$B$26)*(1-EXP(-'DGL 4'!$B$26*D114)) + ('DGL 4'!$P$8/'DGL 4'!$B$27)*(1-EXP(-'DGL 4'!$B$27*D114))+ ('DGL 4'!$P$9/'DGL 4'!$B$28)*(1-EXP(-'DGL 4'!$B$28*D114))</f>
        <v>2.2344884448373734</v>
      </c>
      <c r="J114" s="21">
        <f>(I114+Systeme!$K$21)/Systeme!$K$18</f>
        <v>4.4689768896747466E-3</v>
      </c>
      <c r="L114" s="8">
        <f t="shared" si="2"/>
        <v>1.2522475116762827E-6</v>
      </c>
      <c r="M114" s="21">
        <f>(L114+Systeme!$S$21)/Systeme!$S$18</f>
        <v>2.5044950233525654E-9</v>
      </c>
      <c r="O114" s="8">
        <f>('DGL 4'!$P$15/'DGL 4'!$B$26)*(1-EXP(-'DGL 4'!$B$26*D114)) + ('DGL 4'!$P$16/'DGL 4'!$B$27)*(1-EXP(-'DGL 4'!$B$27*D114))+ ('DGL 4'!$P$17/'DGL 4'!$B$28)*(1-EXP(-'DGL 4'!$B$28*D114))</f>
        <v>9.3586702623604801E-11</v>
      </c>
      <c r="P114" s="21">
        <f>(O114+Systeme!$AA$21)/Systeme!$AA$18</f>
        <v>4.6793351311802402E-14</v>
      </c>
    </row>
    <row r="115" spans="1:16" x14ac:dyDescent="0.25">
      <c r="A115" s="4">
        <f t="shared" si="3"/>
        <v>113</v>
      </c>
      <c r="D115" s="19">
        <f>A115*0.001 *Systeme!$G$6</f>
        <v>113</v>
      </c>
      <c r="F115" s="8">
        <f>('DGL 4'!$P$3/'DGL 4'!$B$26)*(1-EXP(-'DGL 4'!$B$26*D115)) + ('DGL 4'!$P$4/'DGL 4'!$B$27)*(1-EXP(-'DGL 4'!$B$27*D115))+ ('DGL 4'!$P$5/'DGL 4'!$B$28)*(1-EXP(-'DGL 4'!$B$28*D115))</f>
        <v>-2.2543909418516983</v>
      </c>
      <c r="G115" s="21">
        <f>(F115+Systeme!$C$21)/Systeme!$C$18</f>
        <v>0.99954912181162958</v>
      </c>
      <c r="I115" s="8">
        <f>('DGL 4'!$P$7/'DGL 4'!$B$26)*(1-EXP(-'DGL 4'!$B$26*D115)) + ('DGL 4'!$P$8/'DGL 4'!$B$27)*(1-EXP(-'DGL 4'!$B$27*D115))+ ('DGL 4'!$P$9/'DGL 4'!$B$28)*(1-EXP(-'DGL 4'!$B$28*D115))</f>
        <v>2.254389667066278</v>
      </c>
      <c r="J115" s="21">
        <f>(I115+Systeme!$K$21)/Systeme!$K$18</f>
        <v>4.5087793341325559E-3</v>
      </c>
      <c r="L115" s="8">
        <f t="shared" si="2"/>
        <v>1.2746893522214663E-6</v>
      </c>
      <c r="M115" s="21">
        <f>(L115+Systeme!$S$21)/Systeme!$S$18</f>
        <v>2.5493787044429324E-9</v>
      </c>
      <c r="O115" s="8">
        <f>('DGL 4'!$P$15/'DGL 4'!$B$26)*(1-EXP(-'DGL 4'!$B$26*D115)) + ('DGL 4'!$P$16/'DGL 4'!$B$27)*(1-EXP(-'DGL 4'!$B$27*D115))+ ('DGL 4'!$P$17/'DGL 4'!$B$28)*(1-EXP(-'DGL 4'!$B$28*D115))</f>
        <v>9.606811396736803E-11</v>
      </c>
      <c r="P115" s="21">
        <f>(O115+Systeme!$AA$21)/Systeme!$AA$18</f>
        <v>4.8034056983684015E-14</v>
      </c>
    </row>
    <row r="116" spans="1:16" x14ac:dyDescent="0.25">
      <c r="A116" s="4">
        <f t="shared" si="3"/>
        <v>114</v>
      </c>
      <c r="D116" s="19">
        <f>A116*0.001 *Systeme!$G$6</f>
        <v>114</v>
      </c>
      <c r="F116" s="8">
        <f>('DGL 4'!$P$3/'DGL 4'!$B$26)*(1-EXP(-'DGL 4'!$B$26*D116)) + ('DGL 4'!$P$4/'DGL 4'!$B$27)*(1-EXP(-'DGL 4'!$B$27*D116))+ ('DGL 4'!$P$5/'DGL 4'!$B$28)*(1-EXP(-'DGL 4'!$B$28*D116))</f>
        <v>-2.274291310890352</v>
      </c>
      <c r="G116" s="21">
        <f>(F116+Systeme!$C$21)/Systeme!$C$18</f>
        <v>0.99954514173782194</v>
      </c>
      <c r="I116" s="8">
        <f>('DGL 4'!$P$7/'DGL 4'!$B$26)*(1-EXP(-'DGL 4'!$B$26*D116)) + ('DGL 4'!$P$8/'DGL 4'!$B$27)*(1-EXP(-'DGL 4'!$B$27*D116))+ ('DGL 4'!$P$9/'DGL 4'!$B$28)*(1-EXP(-'DGL 4'!$B$28*D116))</f>
        <v>2.2742900134615889</v>
      </c>
      <c r="J116" s="21">
        <f>(I116+Systeme!$K$21)/Systeme!$K$18</f>
        <v>4.5485800269231781E-3</v>
      </c>
      <c r="L116" s="8">
        <f t="shared" si="2"/>
        <v>1.297330157819796E-6</v>
      </c>
      <c r="M116" s="21">
        <f>(L116+Systeme!$S$21)/Systeme!$S$18</f>
        <v>2.5946603156395923E-9</v>
      </c>
      <c r="O116" s="8">
        <f>('DGL 4'!$P$15/'DGL 4'!$B$26)*(1-EXP(-'DGL 4'!$B$26*D116)) + ('DGL 4'!$P$16/'DGL 4'!$B$27)*(1-EXP(-'DGL 4'!$B$27*D116))+ ('DGL 4'!$P$17/'DGL 4'!$B$28)*(1-EXP(-'DGL 4'!$B$28*D116))</f>
        <v>9.8605272005284489E-11</v>
      </c>
      <c r="P116" s="21">
        <f>(O116+Systeme!$AA$21)/Systeme!$AA$18</f>
        <v>4.9302636002642243E-14</v>
      </c>
    </row>
    <row r="117" spans="1:16" x14ac:dyDescent="0.25">
      <c r="A117" s="4">
        <f t="shared" si="3"/>
        <v>115</v>
      </c>
      <c r="D117" s="19">
        <f>A117*0.001 *Systeme!$G$6</f>
        <v>115</v>
      </c>
      <c r="F117" s="8">
        <f>('DGL 4'!$P$3/'DGL 4'!$B$26)*(1-EXP(-'DGL 4'!$B$26*D117)) + ('DGL 4'!$P$4/'DGL 4'!$B$27)*(1-EXP(-'DGL 4'!$B$27*D117))+ ('DGL 4'!$P$5/'DGL 4'!$B$28)*(1-EXP(-'DGL 4'!$B$28*D117))</f>
        <v>-2.2941908043329211</v>
      </c>
      <c r="G117" s="21">
        <f>(F117+Systeme!$C$21)/Systeme!$C$18</f>
        <v>0.99954116183913333</v>
      </c>
      <c r="I117" s="8">
        <f>('DGL 4'!$P$7/'DGL 4'!$B$26)*(1-EXP(-'DGL 4'!$B$26*D117)) + ('DGL 4'!$P$8/'DGL 4'!$B$27)*(1-EXP(-'DGL 4'!$B$27*D117))+ ('DGL 4'!$P$9/'DGL 4'!$B$28)*(1-EXP(-'DGL 4'!$B$28*D117))</f>
        <v>2.2941894840618038</v>
      </c>
      <c r="J117" s="21">
        <f>(I117+Systeme!$K$21)/Systeme!$K$18</f>
        <v>4.5883789681236079E-3</v>
      </c>
      <c r="L117" s="8">
        <f t="shared" si="2"/>
        <v>1.3201699190645714E-6</v>
      </c>
      <c r="M117" s="21">
        <f>(L117+Systeme!$S$21)/Systeme!$S$18</f>
        <v>2.6403398381291426E-9</v>
      </c>
      <c r="O117" s="8">
        <f>('DGL 4'!$P$15/'DGL 4'!$B$26)*(1-EXP(-'DGL 4'!$B$26*D117)) + ('DGL 4'!$P$16/'DGL 4'!$B$27)*(1-EXP(-'DGL 4'!$B$27*D117))+ ('DGL 4'!$P$17/'DGL 4'!$B$28)*(1-EXP(-'DGL 4'!$B$28*D117))</f>
        <v>1.0119825756462614E-10</v>
      </c>
      <c r="P117" s="21">
        <f>(O117+Systeme!$AA$21)/Systeme!$AA$18</f>
        <v>5.0599128782313069E-14</v>
      </c>
    </row>
    <row r="118" spans="1:16" x14ac:dyDescent="0.25">
      <c r="A118" s="4">
        <f t="shared" si="3"/>
        <v>116</v>
      </c>
      <c r="D118" s="19">
        <f>A118*0.001 *Systeme!$G$6</f>
        <v>116</v>
      </c>
      <c r="F118" s="8">
        <f>('DGL 4'!$P$3/'DGL 4'!$B$26)*(1-EXP(-'DGL 4'!$B$26*D118)) + ('DGL 4'!$P$4/'DGL 4'!$B$27)*(1-EXP(-'DGL 4'!$B$27*D118))+ ('DGL 4'!$P$5/'DGL 4'!$B$28)*(1-EXP(-'DGL 4'!$B$28*D118))</f>
        <v>-2.3140894222181538</v>
      </c>
      <c r="G118" s="21">
        <f>(F118+Systeme!$C$21)/Systeme!$C$18</f>
        <v>0.99953718211555642</v>
      </c>
      <c r="I118" s="8">
        <f>('DGL 4'!$P$7/'DGL 4'!$B$26)*(1-EXP(-'DGL 4'!$B$26*D118)) + ('DGL 4'!$P$8/'DGL 4'!$B$27)*(1-EXP(-'DGL 4'!$B$27*D118))+ ('DGL 4'!$P$9/'DGL 4'!$B$28)*(1-EXP(-'DGL 4'!$B$28*D118))</f>
        <v>2.3140880789055047</v>
      </c>
      <c r="J118" s="21">
        <f>(I118+Systeme!$K$21)/Systeme!$K$18</f>
        <v>4.6281761578110094E-3</v>
      </c>
      <c r="L118" s="8">
        <f t="shared" si="2"/>
        <v>1.3432086623340516E-6</v>
      </c>
      <c r="M118" s="21">
        <f>(L118+Systeme!$S$21)/Systeme!$S$18</f>
        <v>2.6864173246681032E-9</v>
      </c>
      <c r="O118" s="8">
        <f>('DGL 4'!$P$15/'DGL 4'!$B$26)*(1-EXP(-'DGL 4'!$B$26*D118)) + ('DGL 4'!$P$16/'DGL 4'!$B$27)*(1-EXP(-'DGL 4'!$B$27*D118))+ ('DGL 4'!$P$17/'DGL 4'!$B$28)*(1-EXP(-'DGL 4'!$B$28*D118))</f>
        <v>1.0398678175049109E-10</v>
      </c>
      <c r="P118" s="21">
        <f>(O118+Systeme!$AA$21)/Systeme!$AA$18</f>
        <v>5.1993390875245544E-14</v>
      </c>
    </row>
    <row r="119" spans="1:16" x14ac:dyDescent="0.25">
      <c r="A119" s="4">
        <f t="shared" si="3"/>
        <v>117</v>
      </c>
      <c r="D119" s="19">
        <f>A119*0.001 *Systeme!$G$6</f>
        <v>117</v>
      </c>
      <c r="F119" s="8">
        <f>('DGL 4'!$P$3/'DGL 4'!$B$26)*(1-EXP(-'DGL 4'!$B$26*D119)) + ('DGL 4'!$P$4/'DGL 4'!$B$27)*(1-EXP(-'DGL 4'!$B$27*D119))+ ('DGL 4'!$P$5/'DGL 4'!$B$28)*(1-EXP(-'DGL 4'!$B$28*D119))</f>
        <v>-2.3339871645842227</v>
      </c>
      <c r="G119" s="21">
        <f>(F119+Systeme!$C$21)/Systeme!$C$18</f>
        <v>0.99953320256708322</v>
      </c>
      <c r="I119" s="8">
        <f>('DGL 4'!$P$7/'DGL 4'!$B$26)*(1-EXP(-'DGL 4'!$B$26*D119)) + ('DGL 4'!$P$8/'DGL 4'!$B$27)*(1-EXP(-'DGL 4'!$B$27*D119))+ ('DGL 4'!$P$9/'DGL 4'!$B$28)*(1-EXP(-'DGL 4'!$B$28*D119))</f>
        <v>2.3339857980312213</v>
      </c>
      <c r="J119" s="21">
        <f>(I119+Systeme!$K$21)/Systeme!$K$18</f>
        <v>4.6679715960624424E-3</v>
      </c>
      <c r="L119" s="8">
        <f t="shared" si="2"/>
        <v>1.3664463083949588E-6</v>
      </c>
      <c r="M119" s="21">
        <f>(L119+Systeme!$S$21)/Systeme!$S$18</f>
        <v>2.7328926167899173E-9</v>
      </c>
      <c r="O119" s="8">
        <f>('DGL 4'!$P$15/'DGL 4'!$B$26)*(1-EXP(-'DGL 4'!$B$26*D119)) + ('DGL 4'!$P$16/'DGL 4'!$B$27)*(1-EXP(-'DGL 4'!$B$27*D119))+ ('DGL 4'!$P$17/'DGL 4'!$B$28)*(1-EXP(-'DGL 4'!$B$28*D119))</f>
        <v>1.0669303011608469E-10</v>
      </c>
      <c r="P119" s="21">
        <f>(O119+Systeme!$AA$21)/Systeme!$AA$18</f>
        <v>5.3346515058042344E-14</v>
      </c>
    </row>
    <row r="120" spans="1:16" x14ac:dyDescent="0.25">
      <c r="A120" s="4">
        <f t="shared" si="3"/>
        <v>118</v>
      </c>
      <c r="D120" s="19">
        <f>A120*0.001 *Systeme!$G$6</f>
        <v>118.00000000000001</v>
      </c>
      <c r="F120" s="8">
        <f>('DGL 4'!$P$3/'DGL 4'!$B$26)*(1-EXP(-'DGL 4'!$B$26*D120)) + ('DGL 4'!$P$4/'DGL 4'!$B$27)*(1-EXP(-'DGL 4'!$B$27*D120))+ ('DGL 4'!$P$5/'DGL 4'!$B$28)*(1-EXP(-'DGL 4'!$B$28*D120))</f>
        <v>-2.3538840314696672</v>
      </c>
      <c r="G120" s="21">
        <f>(F120+Systeme!$C$21)/Systeme!$C$18</f>
        <v>0.99952922319370607</v>
      </c>
      <c r="I120" s="8">
        <f>('DGL 4'!$P$7/'DGL 4'!$B$26)*(1-EXP(-'DGL 4'!$B$26*D120)) + ('DGL 4'!$P$8/'DGL 4'!$B$27)*(1-EXP(-'DGL 4'!$B$27*D120))+ ('DGL 4'!$P$9/'DGL 4'!$B$28)*(1-EXP(-'DGL 4'!$B$28*D120))</f>
        <v>2.3538826414775009</v>
      </c>
      <c r="J120" s="21">
        <f>(I120+Systeme!$K$21)/Systeme!$K$18</f>
        <v>4.7077652829550015E-3</v>
      </c>
      <c r="L120" s="8">
        <f t="shared" si="2"/>
        <v>1.3898828486613333E-6</v>
      </c>
      <c r="M120" s="21">
        <f>(L120+Systeme!$S$21)/Systeme!$S$18</f>
        <v>2.7797656973226667E-9</v>
      </c>
      <c r="O120" s="8">
        <f>('DGL 4'!$P$15/'DGL 4'!$B$26)*(1-EXP(-'DGL 4'!$B$26*D120)) + ('DGL 4'!$P$16/'DGL 4'!$B$27)*(1-EXP(-'DGL 4'!$B$27*D120))+ ('DGL 4'!$P$17/'DGL 4'!$B$28)*(1-EXP(-'DGL 4'!$B$28*D120))</f>
        <v>1.0931759501526389E-10</v>
      </c>
      <c r="P120" s="21">
        <f>(O120+Systeme!$AA$21)/Systeme!$AA$18</f>
        <v>5.4658797507631948E-14</v>
      </c>
    </row>
    <row r="121" spans="1:16" x14ac:dyDescent="0.25">
      <c r="A121" s="4">
        <f t="shared" si="3"/>
        <v>119</v>
      </c>
      <c r="D121" s="19">
        <f>A121*0.001 *Systeme!$G$6</f>
        <v>119.00000000000001</v>
      </c>
      <c r="F121" s="8">
        <f>('DGL 4'!$P$3/'DGL 4'!$B$26)*(1-EXP(-'DGL 4'!$B$26*D121)) + ('DGL 4'!$P$4/'DGL 4'!$B$27)*(1-EXP(-'DGL 4'!$B$27*D121))+ ('DGL 4'!$P$5/'DGL 4'!$B$28)*(1-EXP(-'DGL 4'!$B$28*D121))</f>
        <v>-2.3737800229133419</v>
      </c>
      <c r="G121" s="21">
        <f>(F121+Systeme!$C$21)/Systeme!$C$18</f>
        <v>0.99952524399541731</v>
      </c>
      <c r="I121" s="8">
        <f>('DGL 4'!$P$7/'DGL 4'!$B$26)*(1-EXP(-'DGL 4'!$B$26*D121)) + ('DGL 4'!$P$8/'DGL 4'!$B$27)*(1-EXP(-'DGL 4'!$B$27*D121))+ ('DGL 4'!$P$9/'DGL 4'!$B$28)*(1-EXP(-'DGL 4'!$B$28*D121))</f>
        <v>2.3737786092828603</v>
      </c>
      <c r="J121" s="21">
        <f>(I121+Systeme!$K$21)/Systeme!$K$18</f>
        <v>4.7475572185657205E-3</v>
      </c>
      <c r="L121" s="8">
        <f t="shared" si="2"/>
        <v>1.4135183429378213E-6</v>
      </c>
      <c r="M121" s="21">
        <f>(L121+Systeme!$S$21)/Systeme!$S$18</f>
        <v>2.8270366858756424E-9</v>
      </c>
      <c r="O121" s="8">
        <f>('DGL 4'!$P$15/'DGL 4'!$B$26)*(1-EXP(-'DGL 4'!$B$26*D121)) + ('DGL 4'!$P$16/'DGL 4'!$B$27)*(1-EXP(-'DGL 4'!$B$27*D121))+ ('DGL 4'!$P$17/'DGL 4'!$B$28)*(1-EXP(-'DGL 4'!$B$28*D121))</f>
        <v>1.1213862369068017E-10</v>
      </c>
      <c r="P121" s="21">
        <f>(O121+Systeme!$AA$21)/Systeme!$AA$18</f>
        <v>5.6069311845340089E-14</v>
      </c>
    </row>
    <row r="122" spans="1:16" x14ac:dyDescent="0.25">
      <c r="A122" s="4">
        <f t="shared" si="3"/>
        <v>120</v>
      </c>
      <c r="D122" s="19">
        <f>A122*0.001 *Systeme!$G$6</f>
        <v>120</v>
      </c>
      <c r="F122" s="8">
        <f>('DGL 4'!$P$3/'DGL 4'!$B$26)*(1-EXP(-'DGL 4'!$B$26*D122)) + ('DGL 4'!$P$4/'DGL 4'!$B$27)*(1-EXP(-'DGL 4'!$B$27*D122))+ ('DGL 4'!$P$5/'DGL 4'!$B$28)*(1-EXP(-'DGL 4'!$B$28*D122))</f>
        <v>-2.3936751389536273</v>
      </c>
      <c r="G122" s="21">
        <f>(F122+Systeme!$C$21)/Systeme!$C$18</f>
        <v>0.99952126497220928</v>
      </c>
      <c r="I122" s="8">
        <f>('DGL 4'!$P$7/'DGL 4'!$B$26)*(1-EXP(-'DGL 4'!$B$26*D122)) + ('DGL 4'!$P$8/'DGL 4'!$B$27)*(1-EXP(-'DGL 4'!$B$27*D122))+ ('DGL 4'!$P$9/'DGL 4'!$B$28)*(1-EXP(-'DGL 4'!$B$28*D122))</f>
        <v>2.3936737014858629</v>
      </c>
      <c r="J122" s="21">
        <f>(I122+Systeme!$K$21)/Systeme!$K$18</f>
        <v>4.7873474029717254E-3</v>
      </c>
      <c r="L122" s="8">
        <f t="shared" si="2"/>
        <v>1.437352746785144E-6</v>
      </c>
      <c r="M122" s="21">
        <f>(L122+Systeme!$S$21)/Systeme!$S$18</f>
        <v>2.874705493570288E-9</v>
      </c>
      <c r="O122" s="8">
        <f>('DGL 4'!$P$15/'DGL 4'!$B$26)*(1-EXP(-'DGL 4'!$B$26*D122)) + ('DGL 4'!$P$16/'DGL 4'!$B$27)*(1-EXP(-'DGL 4'!$B$27*D122))+ ('DGL 4'!$P$17/'DGL 4'!$B$28)*(1-EXP(-'DGL 4'!$B$28*D122))</f>
        <v>1.1501759066652115E-10</v>
      </c>
      <c r="P122" s="21">
        <f>(O122+Systeme!$AA$21)/Systeme!$AA$18</f>
        <v>5.750879533326057E-14</v>
      </c>
    </row>
    <row r="123" spans="1:16" x14ac:dyDescent="0.25">
      <c r="A123" s="4">
        <f t="shared" si="3"/>
        <v>121</v>
      </c>
      <c r="D123" s="19">
        <f>A123*0.001 *Systeme!$G$6</f>
        <v>121</v>
      </c>
      <c r="F123" s="8">
        <f>('DGL 4'!$P$3/'DGL 4'!$B$26)*(1-EXP(-'DGL 4'!$B$26*D123)) + ('DGL 4'!$P$4/'DGL 4'!$B$27)*(1-EXP(-'DGL 4'!$B$27*D123))+ ('DGL 4'!$P$5/'DGL 4'!$B$28)*(1-EXP(-'DGL 4'!$B$28*D123))</f>
        <v>-2.4135693796290636</v>
      </c>
      <c r="G123" s="21">
        <f>(F123+Systeme!$C$21)/Systeme!$C$18</f>
        <v>0.9995172861240742</v>
      </c>
      <c r="I123" s="8">
        <f>('DGL 4'!$P$7/'DGL 4'!$B$26)*(1-EXP(-'DGL 4'!$B$26*D123)) + ('DGL 4'!$P$8/'DGL 4'!$B$27)*(1-EXP(-'DGL 4'!$B$27*D123))+ ('DGL 4'!$P$9/'DGL 4'!$B$28)*(1-EXP(-'DGL 4'!$B$28*D123))</f>
        <v>2.413567918125056</v>
      </c>
      <c r="J123" s="21">
        <f>(I123+Systeme!$K$21)/Systeme!$K$18</f>
        <v>4.8271358362501123E-3</v>
      </c>
      <c r="L123" s="8">
        <f t="shared" si="2"/>
        <v>1.4613860525055202E-6</v>
      </c>
      <c r="M123" s="21">
        <f>(L123+Systeme!$S$21)/Systeme!$S$18</f>
        <v>2.9227721050110404E-9</v>
      </c>
      <c r="O123" s="8">
        <f>('DGL 4'!$P$15/'DGL 4'!$B$26)*(1-EXP(-'DGL 4'!$B$26*D123)) + ('DGL 4'!$P$16/'DGL 4'!$B$27)*(1-EXP(-'DGL 4'!$B$27*D123))+ ('DGL 4'!$P$17/'DGL 4'!$B$28)*(1-EXP(-'DGL 4'!$B$28*D123))</f>
        <v>1.1795508829664375E-10</v>
      </c>
      <c r="P123" s="21">
        <f>(O123+Systeme!$AA$21)/Systeme!$AA$18</f>
        <v>5.8977544148321872E-14</v>
      </c>
    </row>
    <row r="124" spans="1:16" x14ac:dyDescent="0.25">
      <c r="A124" s="4">
        <f t="shared" si="3"/>
        <v>122</v>
      </c>
      <c r="D124" s="19">
        <f>A124*0.001 *Systeme!$G$6</f>
        <v>122</v>
      </c>
      <c r="F124" s="8">
        <f>('DGL 4'!$P$3/'DGL 4'!$B$26)*(1-EXP(-'DGL 4'!$B$26*D124)) + ('DGL 4'!$P$4/'DGL 4'!$B$27)*(1-EXP(-'DGL 4'!$B$27*D124))+ ('DGL 4'!$P$5/'DGL 4'!$B$28)*(1-EXP(-'DGL 4'!$B$28*D124))</f>
        <v>-2.4334627449780881</v>
      </c>
      <c r="G124" s="21">
        <f>(F124+Systeme!$C$21)/Systeme!$C$18</f>
        <v>0.99951330745100442</v>
      </c>
      <c r="I124" s="8">
        <f>('DGL 4'!$P$7/'DGL 4'!$B$26)*(1-EXP(-'DGL 4'!$B$26*D124)) + ('DGL 4'!$P$8/'DGL 4'!$B$27)*(1-EXP(-'DGL 4'!$B$27*D124))+ ('DGL 4'!$P$9/'DGL 4'!$B$28)*(1-EXP(-'DGL 4'!$B$28*D124))</f>
        <v>2.4334612592388876</v>
      </c>
      <c r="J124" s="21">
        <f>(I124+Systeme!$K$21)/Systeme!$K$18</f>
        <v>4.8669225184777756E-3</v>
      </c>
      <c r="L124" s="8">
        <f t="shared" si="2"/>
        <v>1.4856182493604695E-6</v>
      </c>
      <c r="M124" s="21">
        <f>(L124+Systeme!$S$21)/Systeme!$S$18</f>
        <v>2.9712364987209392E-9</v>
      </c>
      <c r="O124" s="8">
        <f>('DGL 4'!$P$15/'DGL 4'!$B$26)*(1-EXP(-'DGL 4'!$B$26*D124)) + ('DGL 4'!$P$16/'DGL 4'!$B$27)*(1-EXP(-'DGL 4'!$B$27*D124))+ ('DGL 4'!$P$17/'DGL 4'!$B$28)*(1-EXP(-'DGL 4'!$B$28*D124))</f>
        <v>1.2095119692042897E-10</v>
      </c>
      <c r="P124" s="21">
        <f>(O124+Systeme!$AA$21)/Systeme!$AA$18</f>
        <v>6.0475598460214481E-14</v>
      </c>
    </row>
    <row r="125" spans="1:16" x14ac:dyDescent="0.25">
      <c r="A125" s="4">
        <f t="shared" si="3"/>
        <v>123</v>
      </c>
      <c r="D125" s="19">
        <f>A125*0.001 *Systeme!$G$6</f>
        <v>123</v>
      </c>
      <c r="F125" s="8">
        <f>('DGL 4'!$P$3/'DGL 4'!$B$26)*(1-EXP(-'DGL 4'!$B$26*D125)) + ('DGL 4'!$P$4/'DGL 4'!$B$27)*(1-EXP(-'DGL 4'!$B$27*D125))+ ('DGL 4'!$P$5/'DGL 4'!$B$28)*(1-EXP(-'DGL 4'!$B$28*D125))</f>
        <v>-2.4533552350391328</v>
      </c>
      <c r="G125" s="21">
        <f>(F125+Systeme!$C$21)/Systeme!$C$18</f>
        <v>0.99950932895299216</v>
      </c>
      <c r="I125" s="8">
        <f>('DGL 4'!$P$7/'DGL 4'!$B$26)*(1-EXP(-'DGL 4'!$B$26*D125)) + ('DGL 4'!$P$8/'DGL 4'!$B$27)*(1-EXP(-'DGL 4'!$B$27*D125))+ ('DGL 4'!$P$9/'DGL 4'!$B$28)*(1-EXP(-'DGL 4'!$B$28*D125))</f>
        <v>2.4533537248659703</v>
      </c>
      <c r="J125" s="21">
        <f>(I125+Systeme!$K$21)/Systeme!$K$18</f>
        <v>4.9067074497319407E-3</v>
      </c>
      <c r="L125" s="8">
        <f t="shared" si="2"/>
        <v>1.5100492947898525E-6</v>
      </c>
      <c r="M125" s="21">
        <f>(L125+Systeme!$S$21)/Systeme!$S$18</f>
        <v>3.0200985895797051E-9</v>
      </c>
      <c r="O125" s="8">
        <f>('DGL 4'!$P$15/'DGL 4'!$B$26)*(1-EXP(-'DGL 4'!$B$26*D125)) + ('DGL 4'!$P$16/'DGL 4'!$B$27)*(1-EXP(-'DGL 4'!$B$27*D125))+ ('DGL 4'!$P$17/'DGL 4'!$B$28)*(1-EXP(-'DGL 4'!$B$28*D125))</f>
        <v>1.238677323689083E-10</v>
      </c>
      <c r="P125" s="21">
        <f>(O125+Systeme!$AA$21)/Systeme!$AA$18</f>
        <v>6.1933866184454151E-14</v>
      </c>
    </row>
    <row r="126" spans="1:16" x14ac:dyDescent="0.25">
      <c r="A126" s="4">
        <f t="shared" si="3"/>
        <v>124</v>
      </c>
      <c r="D126" s="19">
        <f>A126*0.001 *Systeme!$G$6</f>
        <v>124</v>
      </c>
      <c r="F126" s="8">
        <f>('DGL 4'!$P$3/'DGL 4'!$B$26)*(1-EXP(-'DGL 4'!$B$26*D126)) + ('DGL 4'!$P$4/'DGL 4'!$B$27)*(1-EXP(-'DGL 4'!$B$27*D126))+ ('DGL 4'!$P$5/'DGL 4'!$B$28)*(1-EXP(-'DGL 4'!$B$28*D126))</f>
        <v>-2.4732468498510523</v>
      </c>
      <c r="G126" s="21">
        <f>(F126+Systeme!$C$21)/Systeme!$C$18</f>
        <v>0.99950535063002977</v>
      </c>
      <c r="I126" s="8">
        <f>('DGL 4'!$P$7/'DGL 4'!$B$26)*(1-EXP(-'DGL 4'!$B$26*D126)) + ('DGL 4'!$P$8/'DGL 4'!$B$27)*(1-EXP(-'DGL 4'!$B$27*D126))+ ('DGL 4'!$P$9/'DGL 4'!$B$28)*(1-EXP(-'DGL 4'!$B$28*D126))</f>
        <v>2.4732453150448213</v>
      </c>
      <c r="J126" s="21">
        <f>(I126+Systeme!$K$21)/Systeme!$K$18</f>
        <v>4.9464906300896424E-3</v>
      </c>
      <c r="L126" s="8">
        <f t="shared" si="2"/>
        <v>1.5346792483248795E-6</v>
      </c>
      <c r="M126" s="21">
        <f>(L126+Systeme!$S$21)/Systeme!$S$18</f>
        <v>3.0693584966497591E-9</v>
      </c>
      <c r="O126" s="8">
        <f>('DGL 4'!$P$15/'DGL 4'!$B$26)*(1-EXP(-'DGL 4'!$B$26*D126)) + ('DGL 4'!$P$16/'DGL 4'!$B$27)*(1-EXP(-'DGL 4'!$B$27*D126))+ ('DGL 4'!$P$17/'DGL 4'!$B$28)*(1-EXP(-'DGL 4'!$B$28*D126))</f>
        <v>1.2698267123131129E-10</v>
      </c>
      <c r="P126" s="21">
        <f>(O126+Systeme!$AA$21)/Systeme!$AA$18</f>
        <v>6.3491335615655647E-14</v>
      </c>
    </row>
    <row r="127" spans="1:16" x14ac:dyDescent="0.25">
      <c r="A127" s="4">
        <f t="shared" si="3"/>
        <v>125</v>
      </c>
      <c r="D127" s="19">
        <f>A127*0.001 *Systeme!$G$6</f>
        <v>125</v>
      </c>
      <c r="F127" s="8">
        <f>('DGL 4'!$P$3/'DGL 4'!$B$26)*(1-EXP(-'DGL 4'!$B$26*D127)) + ('DGL 4'!$P$4/'DGL 4'!$B$27)*(1-EXP(-'DGL 4'!$B$27*D127))+ ('DGL 4'!$P$5/'DGL 4'!$B$28)*(1-EXP(-'DGL 4'!$B$28*D127))</f>
        <v>-2.4931375894520205</v>
      </c>
      <c r="G127" s="21">
        <f>(F127+Systeme!$C$21)/Systeme!$C$18</f>
        <v>0.99950137248210957</v>
      </c>
      <c r="I127" s="8">
        <f>('DGL 4'!$P$7/'DGL 4'!$B$26)*(1-EXP(-'DGL 4'!$B$26*D127)) + ('DGL 4'!$P$8/'DGL 4'!$B$27)*(1-EXP(-'DGL 4'!$B$27*D127))+ ('DGL 4'!$P$9/'DGL 4'!$B$28)*(1-EXP(-'DGL 4'!$B$28*D127))</f>
        <v>2.4931360298139702</v>
      </c>
      <c r="J127" s="21">
        <f>(I127+Systeme!$K$21)/Systeme!$K$18</f>
        <v>4.9862720596279405E-3</v>
      </c>
      <c r="L127" s="8">
        <f t="shared" si="2"/>
        <v>1.5595080315532845E-6</v>
      </c>
      <c r="M127" s="21">
        <f>(L127+Systeme!$S$21)/Systeme!$S$18</f>
        <v>3.1190160631065691E-9</v>
      </c>
      <c r="O127" s="8">
        <f>('DGL 4'!$P$15/'DGL 4'!$B$26)*(1-EXP(-'DGL 4'!$B$26*D127)) + ('DGL 4'!$P$16/'DGL 4'!$B$27)*(1-EXP(-'DGL 4'!$B$27*D127))+ ('DGL 4'!$P$17/'DGL 4'!$B$28)*(1-EXP(-'DGL 4'!$B$28*D127))</f>
        <v>1.3001871031637774E-10</v>
      </c>
      <c r="P127" s="21">
        <f>(O127+Systeme!$AA$21)/Systeme!$AA$18</f>
        <v>6.5009355158188865E-14</v>
      </c>
    </row>
    <row r="128" spans="1:16" x14ac:dyDescent="0.25">
      <c r="A128" s="4">
        <f t="shared" si="3"/>
        <v>126</v>
      </c>
      <c r="D128" s="19">
        <f>A128*0.001 *Systeme!$G$6</f>
        <v>126</v>
      </c>
      <c r="F128" s="8">
        <f>('DGL 4'!$P$3/'DGL 4'!$B$26)*(1-EXP(-'DGL 4'!$B$26*D128)) + ('DGL 4'!$P$4/'DGL 4'!$B$27)*(1-EXP(-'DGL 4'!$B$27*D128))+ ('DGL 4'!$P$5/'DGL 4'!$B$28)*(1-EXP(-'DGL 4'!$B$28*D128))</f>
        <v>-2.5130274538806834</v>
      </c>
      <c r="G128" s="21">
        <f>(F128+Systeme!$C$21)/Systeme!$C$18</f>
        <v>0.99949739450922392</v>
      </c>
      <c r="I128" s="8">
        <f>('DGL 4'!$P$7/'DGL 4'!$B$26)*(1-EXP(-'DGL 4'!$B$26*D128)) + ('DGL 4'!$P$8/'DGL 4'!$B$27)*(1-EXP(-'DGL 4'!$B$27*D128))+ ('DGL 4'!$P$9/'DGL 4'!$B$28)*(1-EXP(-'DGL 4'!$B$28*D128))</f>
        <v>2.513025869211897</v>
      </c>
      <c r="J128" s="21">
        <f>(I128+Systeme!$K$21)/Systeme!$K$18</f>
        <v>5.0260517384237936E-3</v>
      </c>
      <c r="L128" s="8">
        <f t="shared" si="2"/>
        <v>1.5845356713655584E-6</v>
      </c>
      <c r="M128" s="21">
        <f>(L128+Systeme!$S$21)/Systeme!$S$18</f>
        <v>3.169071342731117E-9</v>
      </c>
      <c r="O128" s="8">
        <f>('DGL 4'!$P$15/'DGL 4'!$B$26)*(1-EXP(-'DGL 4'!$B$26*D128)) + ('DGL 4'!$P$16/'DGL 4'!$B$27)*(1-EXP(-'DGL 4'!$B$27*D128))+ ('DGL 4'!$P$17/'DGL 4'!$B$28)*(1-EXP(-'DGL 4'!$B$28*D128))</f>
        <v>1.3311504849788935E-10</v>
      </c>
      <c r="P128" s="21">
        <f>(O128+Systeme!$AA$21)/Systeme!$AA$18</f>
        <v>6.6557524248944673E-14</v>
      </c>
    </row>
    <row r="129" spans="1:16" x14ac:dyDescent="0.25">
      <c r="A129" s="4">
        <f t="shared" si="3"/>
        <v>127</v>
      </c>
      <c r="D129" s="19">
        <f>A129*0.001 *Systeme!$G$6</f>
        <v>127</v>
      </c>
      <c r="F129" s="8">
        <f>('DGL 4'!$P$3/'DGL 4'!$B$26)*(1-EXP(-'DGL 4'!$B$26*D129)) + ('DGL 4'!$P$4/'DGL 4'!$B$27)*(1-EXP(-'DGL 4'!$B$27*D129))+ ('DGL 4'!$P$5/'DGL 4'!$B$28)*(1-EXP(-'DGL 4'!$B$28*D129))</f>
        <v>-2.5329164431757372</v>
      </c>
      <c r="G129" s="21">
        <f>(F129+Systeme!$C$21)/Systeme!$C$18</f>
        <v>0.99949341671136482</v>
      </c>
      <c r="I129" s="8">
        <f>('DGL 4'!$P$7/'DGL 4'!$B$26)*(1-EXP(-'DGL 4'!$B$26*D129)) + ('DGL 4'!$P$8/'DGL 4'!$B$27)*(1-EXP(-'DGL 4'!$B$27*D129))+ ('DGL 4'!$P$9/'DGL 4'!$B$28)*(1-EXP(-'DGL 4'!$B$28*D129))</f>
        <v>2.5329148332771356</v>
      </c>
      <c r="J129" s="21">
        <f>(I129+Systeme!$K$21)/Systeme!$K$18</f>
        <v>5.065829666554271E-3</v>
      </c>
      <c r="L129" s="8">
        <f t="shared" si="2"/>
        <v>1.6097621903144073E-6</v>
      </c>
      <c r="M129" s="21">
        <f>(L129+Systeme!$S$21)/Systeme!$S$18</f>
        <v>3.2195243806288146E-9</v>
      </c>
      <c r="O129" s="8">
        <f>('DGL 4'!$P$15/'DGL 4'!$B$26)*(1-EXP(-'DGL 4'!$B$26*D129)) + ('DGL 4'!$P$16/'DGL 4'!$B$27)*(1-EXP(-'DGL 4'!$B$27*D129))+ ('DGL 4'!$P$17/'DGL 4'!$B$28)*(1-EXP(-'DGL 4'!$B$28*D129))</f>
        <v>1.3641122563121111E-10</v>
      </c>
      <c r="P129" s="21">
        <f>(O129+Systeme!$AA$21)/Systeme!$AA$18</f>
        <v>6.8205612815605551E-14</v>
      </c>
    </row>
    <row r="130" spans="1:16" x14ac:dyDescent="0.25">
      <c r="A130" s="4">
        <f t="shared" si="3"/>
        <v>128</v>
      </c>
      <c r="D130" s="19">
        <f>A130*0.001 *Systeme!$G$6</f>
        <v>128</v>
      </c>
      <c r="F130" s="8">
        <f>('DGL 4'!$P$3/'DGL 4'!$B$26)*(1-EXP(-'DGL 4'!$B$26*D130)) + ('DGL 4'!$P$4/'DGL 4'!$B$27)*(1-EXP(-'DGL 4'!$B$27*D130))+ ('DGL 4'!$P$5/'DGL 4'!$B$28)*(1-EXP(-'DGL 4'!$B$28*D130))</f>
        <v>-2.552804557375405</v>
      </c>
      <c r="G130" s="21">
        <f>(F130+Systeme!$C$21)/Systeme!$C$18</f>
        <v>0.99948943908852483</v>
      </c>
      <c r="I130" s="8">
        <f>('DGL 4'!$P$7/'DGL 4'!$B$26)*(1-EXP(-'DGL 4'!$B$26*D130)) + ('DGL 4'!$P$8/'DGL 4'!$B$27)*(1-EXP(-'DGL 4'!$B$27*D130))+ ('DGL 4'!$P$9/'DGL 4'!$B$28)*(1-EXP(-'DGL 4'!$B$28*D130))</f>
        <v>2.5528029220482642</v>
      </c>
      <c r="J130" s="21">
        <f>(I130+Systeme!$K$21)/Systeme!$K$18</f>
        <v>5.1056058440965288E-3</v>
      </c>
      <c r="L130" s="8">
        <f t="shared" si="2"/>
        <v>1.6351875113860236E-6</v>
      </c>
      <c r="M130" s="21">
        <f>(L130+Systeme!$S$21)/Systeme!$S$18</f>
        <v>3.270375022772047E-9</v>
      </c>
      <c r="O130" s="8">
        <f>('DGL 4'!$P$15/'DGL 4'!$B$26)*(1-EXP(-'DGL 4'!$B$26*D130)) + ('DGL 4'!$P$16/'DGL 4'!$B$27)*(1-EXP(-'DGL 4'!$B$27*D130))+ ('DGL 4'!$P$17/'DGL 4'!$B$28)*(1-EXP(-'DGL 4'!$B$28*D130))</f>
        <v>1.3962942824533031E-10</v>
      </c>
      <c r="P130" s="21">
        <f>(O130+Systeme!$AA$21)/Systeme!$AA$18</f>
        <v>6.9814714122665162E-14</v>
      </c>
    </row>
    <row r="131" spans="1:16" x14ac:dyDescent="0.25">
      <c r="A131" s="4">
        <f t="shared" si="3"/>
        <v>129</v>
      </c>
      <c r="D131" s="19">
        <f>A131*0.001 *Systeme!$G$6</f>
        <v>129</v>
      </c>
      <c r="F131" s="8">
        <f>('DGL 4'!$P$3/'DGL 4'!$B$26)*(1-EXP(-'DGL 4'!$B$26*D131)) + ('DGL 4'!$P$4/'DGL 4'!$B$27)*(1-EXP(-'DGL 4'!$B$27*D131))+ ('DGL 4'!$P$5/'DGL 4'!$B$28)*(1-EXP(-'DGL 4'!$B$28*D131))</f>
        <v>-2.5726917965182849</v>
      </c>
      <c r="G131" s="21">
        <f>(F131+Systeme!$C$21)/Systeme!$C$18</f>
        <v>0.99948546164069629</v>
      </c>
      <c r="I131" s="8">
        <f>('DGL 4'!$P$7/'DGL 4'!$B$26)*(1-EXP(-'DGL 4'!$B$26*D131)) + ('DGL 4'!$P$8/'DGL 4'!$B$27)*(1-EXP(-'DGL 4'!$B$27*D131))+ ('DGL 4'!$P$9/'DGL 4'!$B$28)*(1-EXP(-'DGL 4'!$B$28*D131))</f>
        <v>2.5726901355637142</v>
      </c>
      <c r="J131" s="21">
        <f>(I131+Systeme!$K$21)/Systeme!$K$18</f>
        <v>5.1453802711274284E-3</v>
      </c>
      <c r="L131" s="8">
        <f t="shared" si="2"/>
        <v>1.6608116614045447E-6</v>
      </c>
      <c r="M131" s="21">
        <f>(L131+Systeme!$S$21)/Systeme!$S$18</f>
        <v>3.3216233228090895E-9</v>
      </c>
      <c r="O131" s="8">
        <f>('DGL 4'!$P$15/'DGL 4'!$B$26)*(1-EXP(-'DGL 4'!$B$26*D131)) + ('DGL 4'!$P$16/'DGL 4'!$B$27)*(1-EXP(-'DGL 4'!$B$27*D131))+ ('DGL 4'!$P$17/'DGL 4'!$B$28)*(1-EXP(-'DGL 4'!$B$28*D131))</f>
        <v>1.4290936565641149E-10</v>
      </c>
      <c r="P131" s="21">
        <f>(O131+Systeme!$AA$21)/Systeme!$AA$18</f>
        <v>7.1454682828205744E-14</v>
      </c>
    </row>
    <row r="132" spans="1:16" x14ac:dyDescent="0.25">
      <c r="A132" s="4">
        <f t="shared" si="3"/>
        <v>130</v>
      </c>
      <c r="D132" s="19">
        <f>A132*0.001 *Systeme!$G$6</f>
        <v>130</v>
      </c>
      <c r="F132" s="8">
        <f>('DGL 4'!$P$3/'DGL 4'!$B$26)*(1-EXP(-'DGL 4'!$B$26*D132)) + ('DGL 4'!$P$4/'DGL 4'!$B$27)*(1-EXP(-'DGL 4'!$B$27*D132))+ ('DGL 4'!$P$5/'DGL 4'!$B$28)*(1-EXP(-'DGL 4'!$B$28*D132))</f>
        <v>-2.5925781606429648</v>
      </c>
      <c r="G132" s="21">
        <f>(F132+Systeme!$C$21)/Systeme!$C$18</f>
        <v>0.99948148436787143</v>
      </c>
      <c r="I132" s="8">
        <f>('DGL 4'!$P$7/'DGL 4'!$B$26)*(1-EXP(-'DGL 4'!$B$26*D132)) + ('DGL 4'!$P$8/'DGL 4'!$B$27)*(1-EXP(-'DGL 4'!$B$27*D132))+ ('DGL 4'!$P$9/'DGL 4'!$B$28)*(1-EXP(-'DGL 4'!$B$28*D132))</f>
        <v>2.5925764738620836</v>
      </c>
      <c r="J132" s="21">
        <f>(I132+Systeme!$K$21)/Systeme!$K$18</f>
        <v>5.1851529477241675E-3</v>
      </c>
      <c r="L132" s="8">
        <f t="shared" ref="L132:L195" si="4">-(F132+I132+O132)</f>
        <v>1.6866346300742786E-6</v>
      </c>
      <c r="M132" s="21">
        <f>(L132+Systeme!$S$21)/Systeme!$S$18</f>
        <v>3.373269260148557E-9</v>
      </c>
      <c r="O132" s="8">
        <f>('DGL 4'!$P$15/'DGL 4'!$B$26)*(1-EXP(-'DGL 4'!$B$26*D132)) + ('DGL 4'!$P$16/'DGL 4'!$B$27)*(1-EXP(-'DGL 4'!$B$27*D132))+ ('DGL 4'!$P$17/'DGL 4'!$B$28)*(1-EXP(-'DGL 4'!$B$28*D132))</f>
        <v>1.4625111950487824E-10</v>
      </c>
      <c r="P132" s="21">
        <f>(O132+Systeme!$AA$21)/Systeme!$AA$18</f>
        <v>7.3125559752439119E-14</v>
      </c>
    </row>
    <row r="133" spans="1:16" x14ac:dyDescent="0.25">
      <c r="A133" s="4">
        <f t="shared" ref="A133:A196" si="5">A132+1</f>
        <v>131</v>
      </c>
      <c r="D133" s="19">
        <f>A133*0.001 *Systeme!$G$6</f>
        <v>131</v>
      </c>
      <c r="F133" s="8">
        <f>('DGL 4'!$P$3/'DGL 4'!$B$26)*(1-EXP(-'DGL 4'!$B$26*D133)) + ('DGL 4'!$P$4/'DGL 4'!$B$27)*(1-EXP(-'DGL 4'!$B$27*D133))+ ('DGL 4'!$P$5/'DGL 4'!$B$28)*(1-EXP(-'DGL 4'!$B$28*D133))</f>
        <v>-2.6124636497879341</v>
      </c>
      <c r="G133" s="21">
        <f>(F133+Systeme!$C$21)/Systeme!$C$18</f>
        <v>0.99947750727004236</v>
      </c>
      <c r="I133" s="8">
        <f>('DGL 4'!$P$7/'DGL 4'!$B$26)*(1-EXP(-'DGL 4'!$B$26*D133)) + ('DGL 4'!$P$8/'DGL 4'!$B$27)*(1-EXP(-'DGL 4'!$B$27*D133))+ ('DGL 4'!$P$9/'DGL 4'!$B$28)*(1-EXP(-'DGL 4'!$B$28*D133))</f>
        <v>2.6124619369818709</v>
      </c>
      <c r="J133" s="21">
        <f>(I133+Systeme!$K$21)/Systeme!$K$18</f>
        <v>5.2249238739637419E-3</v>
      </c>
      <c r="L133" s="8">
        <f t="shared" si="4"/>
        <v>1.712656407750813E-6</v>
      </c>
      <c r="M133" s="21">
        <f>(L133+Systeme!$S$21)/Systeme!$S$18</f>
        <v>3.4253128155016262E-9</v>
      </c>
      <c r="O133" s="8">
        <f>('DGL 4'!$P$15/'DGL 4'!$B$26)*(1-EXP(-'DGL 4'!$B$26*D133)) + ('DGL 4'!$P$16/'DGL 4'!$B$27)*(1-EXP(-'DGL 4'!$B$27*D133))+ ('DGL 4'!$P$17/'DGL 4'!$B$28)*(1-EXP(-'DGL 4'!$B$28*D133))</f>
        <v>1.4965545241853867E-10</v>
      </c>
      <c r="P133" s="21">
        <f>(O133+Systeme!$AA$21)/Systeme!$AA$18</f>
        <v>7.4827726209269337E-14</v>
      </c>
    </row>
    <row r="134" spans="1:16" x14ac:dyDescent="0.25">
      <c r="A134" s="4">
        <f t="shared" si="5"/>
        <v>132</v>
      </c>
      <c r="D134" s="19">
        <f>A134*0.001 *Systeme!$G$6</f>
        <v>132</v>
      </c>
      <c r="F134" s="8">
        <f>('DGL 4'!$P$3/'DGL 4'!$B$26)*(1-EXP(-'DGL 4'!$B$26*D134)) + ('DGL 4'!$P$4/'DGL 4'!$B$27)*(1-EXP(-'DGL 4'!$B$27*D134))+ ('DGL 4'!$P$5/'DGL 4'!$B$28)*(1-EXP(-'DGL 4'!$B$28*D134))</f>
        <v>-2.63234826399168</v>
      </c>
      <c r="G134" s="21">
        <f>(F134+Systeme!$C$21)/Systeme!$C$18</f>
        <v>0.99947353034720166</v>
      </c>
      <c r="I134" s="8">
        <f>('DGL 4'!$P$7/'DGL 4'!$B$26)*(1-EXP(-'DGL 4'!$B$26*D134)) + ('DGL 4'!$P$8/'DGL 4'!$B$27)*(1-EXP(-'DGL 4'!$B$27*D134))+ ('DGL 4'!$P$9/'DGL 4'!$B$28)*(1-EXP(-'DGL 4'!$B$28*D134))</f>
        <v>2.6323465249615721</v>
      </c>
      <c r="J134" s="21">
        <f>(I134+Systeme!$K$21)/Systeme!$K$18</f>
        <v>5.2646930499231437E-3</v>
      </c>
      <c r="L134" s="8">
        <f t="shared" si="4"/>
        <v>1.7388769854716993E-6</v>
      </c>
      <c r="M134" s="21">
        <f>(L134+Systeme!$S$21)/Systeme!$S$18</f>
        <v>3.4777539709433987E-9</v>
      </c>
      <c r="O134" s="8">
        <f>('DGL 4'!$P$15/'DGL 4'!$B$26)*(1-EXP(-'DGL 4'!$B$26*D134)) + ('DGL 4'!$P$16/'DGL 4'!$B$27)*(1-EXP(-'DGL 4'!$B$27*D134))+ ('DGL 4'!$P$17/'DGL 4'!$B$28)*(1-EXP(-'DGL 4'!$B$28*D134))</f>
        <v>1.5312244506203443E-10</v>
      </c>
      <c r="P134" s="21">
        <f>(O134+Systeme!$AA$21)/Systeme!$AA$18</f>
        <v>7.6561222531017211E-14</v>
      </c>
    </row>
    <row r="135" spans="1:16" x14ac:dyDescent="0.25">
      <c r="A135" s="4">
        <f t="shared" si="5"/>
        <v>133</v>
      </c>
      <c r="D135" s="19">
        <f>A135*0.001 *Systeme!$G$6</f>
        <v>133</v>
      </c>
      <c r="F135" s="8">
        <f>('DGL 4'!$P$3/'DGL 4'!$B$26)*(1-EXP(-'DGL 4'!$B$26*D135)) + ('DGL 4'!$P$4/'DGL 4'!$B$27)*(1-EXP(-'DGL 4'!$B$27*D135))+ ('DGL 4'!$P$5/'DGL 4'!$B$28)*(1-EXP(-'DGL 4'!$B$28*D135))</f>
        <v>-2.6522320032926929</v>
      </c>
      <c r="G135" s="21">
        <f>(F135+Systeme!$C$21)/Systeme!$C$18</f>
        <v>0.99946955359934142</v>
      </c>
      <c r="I135" s="8">
        <f>('DGL 4'!$P$7/'DGL 4'!$B$26)*(1-EXP(-'DGL 4'!$B$26*D135)) + ('DGL 4'!$P$8/'DGL 4'!$B$27)*(1-EXP(-'DGL 4'!$B$27*D135))+ ('DGL 4'!$P$9/'DGL 4'!$B$28)*(1-EXP(-'DGL 4'!$B$28*D135))</f>
        <v>2.6522302378396856</v>
      </c>
      <c r="J135" s="21">
        <f>(I135+Systeme!$K$21)/Systeme!$K$18</f>
        <v>5.3044604756793713E-3</v>
      </c>
      <c r="L135" s="8">
        <f t="shared" si="4"/>
        <v>1.7652963548214686E-6</v>
      </c>
      <c r="M135" s="21">
        <f>(L135+Systeme!$S$21)/Systeme!$S$18</f>
        <v>3.5305927096429373E-9</v>
      </c>
      <c r="O135" s="8">
        <f>('DGL 4'!$P$15/'DGL 4'!$B$26)*(1-EXP(-'DGL 4'!$B$26*D135)) + ('DGL 4'!$P$16/'DGL 4'!$B$27)*(1-EXP(-'DGL 4'!$B$27*D135))+ ('DGL 4'!$P$17/'DGL 4'!$B$28)*(1-EXP(-'DGL 4'!$B$28*D135))</f>
        <v>1.5665251929843083E-10</v>
      </c>
      <c r="P135" s="21">
        <f>(O135+Systeme!$AA$21)/Systeme!$AA$18</f>
        <v>7.8326259649215414E-14</v>
      </c>
    </row>
    <row r="136" spans="1:16" x14ac:dyDescent="0.25">
      <c r="A136" s="4">
        <f t="shared" si="5"/>
        <v>134</v>
      </c>
      <c r="D136" s="19">
        <f>A136*0.001 *Systeme!$G$6</f>
        <v>134</v>
      </c>
      <c r="F136" s="8">
        <f>('DGL 4'!$P$3/'DGL 4'!$B$26)*(1-EXP(-'DGL 4'!$B$26*D136)) + ('DGL 4'!$P$4/'DGL 4'!$B$27)*(1-EXP(-'DGL 4'!$B$27*D136))+ ('DGL 4'!$P$5/'DGL 4'!$B$28)*(1-EXP(-'DGL 4'!$B$28*D136))</f>
        <v>-2.6721148677293534</v>
      </c>
      <c r="G136" s="21">
        <f>(F136+Systeme!$C$21)/Systeme!$C$18</f>
        <v>0.999465577026454</v>
      </c>
      <c r="I136" s="8">
        <f>('DGL 4'!$P$7/'DGL 4'!$B$26)*(1-EXP(-'DGL 4'!$B$26*D136)) + ('DGL 4'!$P$8/'DGL 4'!$B$27)*(1-EXP(-'DGL 4'!$B$27*D136))+ ('DGL 4'!$P$9/'DGL 4'!$B$28)*(1-EXP(-'DGL 4'!$B$28*D136))</f>
        <v>2.672113075654774</v>
      </c>
      <c r="J136" s="21">
        <f>(I136+Systeme!$K$21)/Systeme!$K$18</f>
        <v>5.3442261513095479E-3</v>
      </c>
      <c r="L136" s="8">
        <f t="shared" si="4"/>
        <v>1.7919144720790177E-6</v>
      </c>
      <c r="M136" s="21">
        <f>(L136+Systeme!$S$21)/Systeme!$S$18</f>
        <v>3.5838289441580354E-9</v>
      </c>
      <c r="O136" s="8">
        <f>('DGL 4'!$P$15/'DGL 4'!$B$26)*(1-EXP(-'DGL 4'!$B$26*D136)) + ('DGL 4'!$P$16/'DGL 4'!$B$27)*(1-EXP(-'DGL 4'!$B$27*D136))+ ('DGL 4'!$P$17/'DGL 4'!$B$28)*(1-EXP(-'DGL 4'!$B$28*D136))</f>
        <v>1.6010731965481612E-10</v>
      </c>
      <c r="P136" s="21">
        <f>(O136+Systeme!$AA$21)/Systeme!$AA$18</f>
        <v>8.0053659827408058E-14</v>
      </c>
    </row>
    <row r="137" spans="1:16" x14ac:dyDescent="0.25">
      <c r="A137" s="4">
        <f t="shared" si="5"/>
        <v>135</v>
      </c>
      <c r="D137" s="19">
        <f>A137*0.001 *Systeme!$G$6</f>
        <v>135</v>
      </c>
      <c r="F137" s="8">
        <f>('DGL 4'!$P$3/'DGL 4'!$B$26)*(1-EXP(-'DGL 4'!$B$26*D137)) + ('DGL 4'!$P$4/'DGL 4'!$B$27)*(1-EXP(-'DGL 4'!$B$27*D137))+ ('DGL 4'!$P$5/'DGL 4'!$B$28)*(1-EXP(-'DGL 4'!$B$28*D137))</f>
        <v>-2.6919968573404653</v>
      </c>
      <c r="G137" s="21">
        <f>(F137+Systeme!$C$21)/Systeme!$C$18</f>
        <v>0.99946160062853195</v>
      </c>
      <c r="I137" s="8">
        <f>('DGL 4'!$P$7/'DGL 4'!$B$26)*(1-EXP(-'DGL 4'!$B$26*D137)) + ('DGL 4'!$P$8/'DGL 4'!$B$27)*(1-EXP(-'DGL 4'!$B$27*D137))+ ('DGL 4'!$P$9/'DGL 4'!$B$28)*(1-EXP(-'DGL 4'!$B$28*D137))</f>
        <v>2.6919950384453037</v>
      </c>
      <c r="J137" s="21">
        <f>(I137+Systeme!$K$21)/Systeme!$K$18</f>
        <v>5.3839900768906076E-3</v>
      </c>
      <c r="L137" s="8">
        <f t="shared" si="4"/>
        <v>1.818731396775828E-6</v>
      </c>
      <c r="M137" s="21">
        <f>(L137+Systeme!$S$21)/Systeme!$S$18</f>
        <v>3.6374627935516561E-9</v>
      </c>
      <c r="O137" s="8">
        <f>('DGL 4'!$P$15/'DGL 4'!$B$26)*(1-EXP(-'DGL 4'!$B$26*D137)) + ('DGL 4'!$P$16/'DGL 4'!$B$27)*(1-EXP(-'DGL 4'!$B$27*D137))+ ('DGL 4'!$P$17/'DGL 4'!$B$28)*(1-EXP(-'DGL 4'!$B$28*D137))</f>
        <v>1.637648224493693E-10</v>
      </c>
      <c r="P137" s="21">
        <f>(O137+Systeme!$AA$21)/Systeme!$AA$18</f>
        <v>8.1882411224684652E-14</v>
      </c>
    </row>
    <row r="138" spans="1:16" x14ac:dyDescent="0.25">
      <c r="A138" s="4">
        <f t="shared" si="5"/>
        <v>136</v>
      </c>
      <c r="D138" s="19">
        <f>A138*0.001 *Systeme!$G$6</f>
        <v>136</v>
      </c>
      <c r="F138" s="8">
        <f>('DGL 4'!$P$3/'DGL 4'!$B$26)*(1-EXP(-'DGL 4'!$B$26*D138)) + ('DGL 4'!$P$4/'DGL 4'!$B$27)*(1-EXP(-'DGL 4'!$B$27*D138))+ ('DGL 4'!$P$5/'DGL 4'!$B$28)*(1-EXP(-'DGL 4'!$B$28*D138))</f>
        <v>-2.7118779721644106</v>
      </c>
      <c r="G138" s="21">
        <f>(F138+Systeme!$C$21)/Systeme!$C$18</f>
        <v>0.99945762440556718</v>
      </c>
      <c r="I138" s="8">
        <f>('DGL 4'!$P$7/'DGL 4'!$B$26)*(1-EXP(-'DGL 4'!$B$26*D138)) + ('DGL 4'!$P$8/'DGL 4'!$B$27)*(1-EXP(-'DGL 4'!$B$27*D138))+ ('DGL 4'!$P$9/'DGL 4'!$B$28)*(1-EXP(-'DGL 4'!$B$28*D138))</f>
        <v>2.7118761262498392</v>
      </c>
      <c r="J138" s="21">
        <f>(I138+Systeme!$K$21)/Systeme!$K$18</f>
        <v>5.4237522524996787E-3</v>
      </c>
      <c r="L138" s="8">
        <f t="shared" si="4"/>
        <v>1.8457470845759452E-6</v>
      </c>
      <c r="M138" s="21">
        <f>(L138+Systeme!$S$21)/Systeme!$S$18</f>
        <v>3.6914941691518903E-9</v>
      </c>
      <c r="O138" s="8">
        <f>('DGL 4'!$P$15/'DGL 4'!$B$26)*(1-EXP(-'DGL 4'!$B$26*D138)) + ('DGL 4'!$P$16/'DGL 4'!$B$27)*(1-EXP(-'DGL 4'!$B$27*D138))+ ('DGL 4'!$P$17/'DGL 4'!$B$28)*(1-EXP(-'DGL 4'!$B$28*D138))</f>
        <v>1.6748684297102079E-10</v>
      </c>
      <c r="P138" s="21">
        <f>(O138+Systeme!$AA$21)/Systeme!$AA$18</f>
        <v>8.374342148551039E-14</v>
      </c>
    </row>
    <row r="139" spans="1:16" x14ac:dyDescent="0.25">
      <c r="A139" s="4">
        <f t="shared" si="5"/>
        <v>137</v>
      </c>
      <c r="D139" s="19">
        <f>A139*0.001 *Systeme!$G$6</f>
        <v>137</v>
      </c>
      <c r="F139" s="8">
        <f>('DGL 4'!$P$3/'DGL 4'!$B$26)*(1-EXP(-'DGL 4'!$B$26*D139)) + ('DGL 4'!$P$4/'DGL 4'!$B$27)*(1-EXP(-'DGL 4'!$B$27*D139))+ ('DGL 4'!$P$5/'DGL 4'!$B$28)*(1-EXP(-'DGL 4'!$B$28*D139))</f>
        <v>-2.7317582122394191</v>
      </c>
      <c r="G139" s="21">
        <f>(F139+Systeme!$C$21)/Systeme!$C$18</f>
        <v>0.99945364835755213</v>
      </c>
      <c r="I139" s="8">
        <f>('DGL 4'!$P$7/'DGL 4'!$B$26)*(1-EXP(-'DGL 4'!$B$26*D139)) + ('DGL 4'!$P$8/'DGL 4'!$B$27)*(1-EXP(-'DGL 4'!$B$27*D139))+ ('DGL 4'!$P$9/'DGL 4'!$B$28)*(1-EXP(-'DGL 4'!$B$28*D139))</f>
        <v>2.7317563391067914</v>
      </c>
      <c r="J139" s="21">
        <f>(I139+Systeme!$K$21)/Systeme!$K$18</f>
        <v>5.4635126782135827E-3</v>
      </c>
      <c r="L139" s="8">
        <f t="shared" si="4"/>
        <v>1.8729614929886189E-6</v>
      </c>
      <c r="M139" s="21">
        <f>(L139+Systeme!$S$21)/Systeme!$S$18</f>
        <v>3.7459229859772376E-9</v>
      </c>
      <c r="O139" s="8">
        <f>('DGL 4'!$P$15/'DGL 4'!$B$26)*(1-EXP(-'DGL 4'!$B$26*D139)) + ('DGL 4'!$P$16/'DGL 4'!$B$27)*(1-EXP(-'DGL 4'!$B$27*D139))+ ('DGL 4'!$P$17/'DGL 4'!$B$28)*(1-EXP(-'DGL 4'!$B$28*D139))</f>
        <v>1.7113468357265321E-10</v>
      </c>
      <c r="P139" s="21">
        <f>(O139+Systeme!$AA$21)/Systeme!$AA$18</f>
        <v>8.5567341786326605E-14</v>
      </c>
    </row>
    <row r="140" spans="1:16" x14ac:dyDescent="0.25">
      <c r="A140" s="4">
        <f t="shared" si="5"/>
        <v>138</v>
      </c>
      <c r="D140" s="19">
        <f>A140*0.001 *Systeme!$G$6</f>
        <v>138</v>
      </c>
      <c r="F140" s="8">
        <f>('DGL 4'!$P$3/'DGL 4'!$B$26)*(1-EXP(-'DGL 4'!$B$26*D140)) + ('DGL 4'!$P$4/'DGL 4'!$B$27)*(1-EXP(-'DGL 4'!$B$27*D140))+ ('DGL 4'!$P$5/'DGL 4'!$B$28)*(1-EXP(-'DGL 4'!$B$28*D140))</f>
        <v>-2.7516375776043955</v>
      </c>
      <c r="G140" s="21">
        <f>(F140+Systeme!$C$21)/Systeme!$C$18</f>
        <v>0.99944967248447925</v>
      </c>
      <c r="I140" s="8">
        <f>('DGL 4'!$P$7/'DGL 4'!$B$26)*(1-EXP(-'DGL 4'!$B$26*D140)) + ('DGL 4'!$P$8/'DGL 4'!$B$27)*(1-EXP(-'DGL 4'!$B$27*D140))+ ('DGL 4'!$P$9/'DGL 4'!$B$28)*(1-EXP(-'DGL 4'!$B$28*D140))</f>
        <v>2.7516356770547277</v>
      </c>
      <c r="J140" s="21">
        <f>(I140+Systeme!$K$21)/Systeme!$K$18</f>
        <v>5.503271354109455E-3</v>
      </c>
      <c r="L140" s="8">
        <f t="shared" si="4"/>
        <v>1.900374681373918E-6</v>
      </c>
      <c r="M140" s="21">
        <f>(L140+Systeme!$S$21)/Systeme!$S$18</f>
        <v>3.8007493627478359E-9</v>
      </c>
      <c r="O140" s="8">
        <f>('DGL 4'!$P$15/'DGL 4'!$B$26)*(1-EXP(-'DGL 4'!$B$26*D140)) + ('DGL 4'!$P$16/'DGL 4'!$B$27)*(1-EXP(-'DGL 4'!$B$27*D140))+ ('DGL 4'!$P$17/'DGL 4'!$B$28)*(1-EXP(-'DGL 4'!$B$28*D140))</f>
        <v>1.7498649198480903E-10</v>
      </c>
      <c r="P140" s="21">
        <f>(O140+Systeme!$AA$21)/Systeme!$AA$18</f>
        <v>8.7493245992404517E-14</v>
      </c>
    </row>
    <row r="141" spans="1:16" x14ac:dyDescent="0.25">
      <c r="A141" s="4">
        <f t="shared" si="5"/>
        <v>139</v>
      </c>
      <c r="D141" s="19">
        <f>A141*0.001 *Systeme!$G$6</f>
        <v>139</v>
      </c>
      <c r="F141" s="8">
        <f>('DGL 4'!$P$3/'DGL 4'!$B$26)*(1-EXP(-'DGL 4'!$B$26*D141)) + ('DGL 4'!$P$4/'DGL 4'!$B$27)*(1-EXP(-'DGL 4'!$B$27*D141))+ ('DGL 4'!$P$5/'DGL 4'!$B$28)*(1-EXP(-'DGL 4'!$B$28*D141))</f>
        <v>-2.7715160682975135</v>
      </c>
      <c r="G141" s="21">
        <f>(F141+Systeme!$C$21)/Systeme!$C$18</f>
        <v>0.99944569678634054</v>
      </c>
      <c r="I141" s="8">
        <f>('DGL 4'!$P$7/'DGL 4'!$B$26)*(1-EXP(-'DGL 4'!$B$26*D141)) + ('DGL 4'!$P$8/'DGL 4'!$B$27)*(1-EXP(-'DGL 4'!$B$27*D141))+ ('DGL 4'!$P$9/'DGL 4'!$B$28)*(1-EXP(-'DGL 4'!$B$28*D141))</f>
        <v>2.7715141401321772</v>
      </c>
      <c r="J141" s="21">
        <f>(I141+Systeme!$K$21)/Systeme!$K$18</f>
        <v>5.5430282802643545E-3</v>
      </c>
      <c r="L141" s="8">
        <f t="shared" si="4"/>
        <v>1.9279865713199562E-6</v>
      </c>
      <c r="M141" s="21">
        <f>(L141+Systeme!$S$21)/Systeme!$S$18</f>
        <v>3.8559731426399128E-9</v>
      </c>
      <c r="O141" s="8">
        <f>('DGL 4'!$P$15/'DGL 4'!$B$26)*(1-EXP(-'DGL 4'!$B$26*D141)) + ('DGL 4'!$P$16/'DGL 4'!$B$27)*(1-EXP(-'DGL 4'!$B$27*D141))+ ('DGL 4'!$P$17/'DGL 4'!$B$28)*(1-EXP(-'DGL 4'!$B$28*D141))</f>
        <v>1.7876496463675728E-10</v>
      </c>
      <c r="P141" s="21">
        <f>(O141+Systeme!$AA$21)/Systeme!$AA$18</f>
        <v>8.9382482318378646E-14</v>
      </c>
    </row>
    <row r="142" spans="1:16" x14ac:dyDescent="0.25">
      <c r="A142" s="4">
        <f t="shared" si="5"/>
        <v>140</v>
      </c>
      <c r="D142" s="19">
        <f>A142*0.001 *Systeme!$G$6</f>
        <v>140</v>
      </c>
      <c r="F142" s="8">
        <f>('DGL 4'!$P$3/'DGL 4'!$B$26)*(1-EXP(-'DGL 4'!$B$26*D142)) + ('DGL 4'!$P$4/'DGL 4'!$B$27)*(1-EXP(-'DGL 4'!$B$27*D142))+ ('DGL 4'!$P$5/'DGL 4'!$B$28)*(1-EXP(-'DGL 4'!$B$28*D142))</f>
        <v>-2.7913936843573679</v>
      </c>
      <c r="G142" s="21">
        <f>(F142+Systeme!$C$21)/Systeme!$C$18</f>
        <v>0.99944172126312858</v>
      </c>
      <c r="I142" s="8">
        <f>('DGL 4'!$P$7/'DGL 4'!$B$26)*(1-EXP(-'DGL 4'!$B$26*D142)) + ('DGL 4'!$P$8/'DGL 4'!$B$27)*(1-EXP(-'DGL 4'!$B$27*D142))+ ('DGL 4'!$P$9/'DGL 4'!$B$28)*(1-EXP(-'DGL 4'!$B$28*D142))</f>
        <v>2.7913917283775707</v>
      </c>
      <c r="J142" s="21">
        <f>(I142+Systeme!$K$21)/Systeme!$K$18</f>
        <v>5.5827834567551415E-3</v>
      </c>
      <c r="L142" s="8">
        <f t="shared" si="4"/>
        <v>1.955797187770756E-6</v>
      </c>
      <c r="M142" s="21">
        <f>(L142+Systeme!$S$21)/Systeme!$S$18</f>
        <v>3.911594375541512E-9</v>
      </c>
      <c r="O142" s="8">
        <f>('DGL 4'!$P$15/'DGL 4'!$B$26)*(1-EXP(-'DGL 4'!$B$26*D142)) + ('DGL 4'!$P$16/'DGL 4'!$B$27)*(1-EXP(-'DGL 4'!$B$27*D142))+ ('DGL 4'!$P$17/'DGL 4'!$B$28)*(1-EXP(-'DGL 4'!$B$28*D142))</f>
        <v>1.8260947051360055E-10</v>
      </c>
      <c r="P142" s="21">
        <f>(O142+Systeme!$AA$21)/Systeme!$AA$18</f>
        <v>9.1304735256800275E-14</v>
      </c>
    </row>
    <row r="143" spans="1:16" x14ac:dyDescent="0.25">
      <c r="A143" s="4">
        <f t="shared" si="5"/>
        <v>141</v>
      </c>
      <c r="D143" s="19">
        <f>A143*0.001 *Systeme!$G$6</f>
        <v>141</v>
      </c>
      <c r="F143" s="8">
        <f>('DGL 4'!$P$3/'DGL 4'!$B$26)*(1-EXP(-'DGL 4'!$B$26*D143)) + ('DGL 4'!$P$4/'DGL 4'!$B$27)*(1-EXP(-'DGL 4'!$B$27*D143))+ ('DGL 4'!$P$5/'DGL 4'!$B$28)*(1-EXP(-'DGL 4'!$B$28*D143))</f>
        <v>-2.8112704258224999</v>
      </c>
      <c r="G143" s="21">
        <f>(F143+Systeme!$C$21)/Systeme!$C$18</f>
        <v>0.99943774591483547</v>
      </c>
      <c r="I143" s="8">
        <f>('DGL 4'!$P$7/'DGL 4'!$B$26)*(1-EXP(-'DGL 4'!$B$26*D143)) + ('DGL 4'!$P$8/'DGL 4'!$B$27)*(1-EXP(-'DGL 4'!$B$27*D143))+ ('DGL 4'!$P$9/'DGL 4'!$B$28)*(1-EXP(-'DGL 4'!$B$28*D143))</f>
        <v>2.8112684418294558</v>
      </c>
      <c r="J143" s="21">
        <f>(I143+Systeme!$K$21)/Systeme!$K$18</f>
        <v>5.6225368836589117E-3</v>
      </c>
      <c r="L143" s="8">
        <f t="shared" si="4"/>
        <v>1.9838065239837725E-6</v>
      </c>
      <c r="M143" s="21">
        <f>(L143+Systeme!$S$21)/Systeme!$S$18</f>
        <v>3.9676130479675447E-9</v>
      </c>
      <c r="O143" s="8">
        <f>('DGL 4'!$P$15/'DGL 4'!$B$26)*(1-EXP(-'DGL 4'!$B$26*D143)) + ('DGL 4'!$P$16/'DGL 4'!$B$27)*(1-EXP(-'DGL 4'!$B$27*D143))+ ('DGL 4'!$P$17/'DGL 4'!$B$28)*(1-EXP(-'DGL 4'!$B$28*D143))</f>
        <v>1.8652009082208154E-10</v>
      </c>
      <c r="P143" s="21">
        <f>(O143+Systeme!$AA$21)/Systeme!$AA$18</f>
        <v>9.3260045411040768E-14</v>
      </c>
    </row>
    <row r="144" spans="1:16" x14ac:dyDescent="0.25">
      <c r="A144" s="4">
        <f t="shared" si="5"/>
        <v>142</v>
      </c>
      <c r="D144" s="19">
        <f>A144*0.001 *Systeme!$G$6</f>
        <v>142.00000000000003</v>
      </c>
      <c r="F144" s="8">
        <f>('DGL 4'!$P$3/'DGL 4'!$B$26)*(1-EXP(-'DGL 4'!$B$26*D144)) + ('DGL 4'!$P$4/'DGL 4'!$B$27)*(1-EXP(-'DGL 4'!$B$27*D144))+ ('DGL 4'!$P$5/'DGL 4'!$B$28)*(1-EXP(-'DGL 4'!$B$28*D144))</f>
        <v>-2.8311462927315536</v>
      </c>
      <c r="G144" s="21">
        <f>(F144+Systeme!$C$21)/Systeme!$C$18</f>
        <v>0.99943377074145379</v>
      </c>
      <c r="I144" s="8">
        <f>('DGL 4'!$P$7/'DGL 4'!$B$26)*(1-EXP(-'DGL 4'!$B$26*D144)) + ('DGL 4'!$P$8/'DGL 4'!$B$27)*(1-EXP(-'DGL 4'!$B$27*D144))+ ('DGL 4'!$P$9/'DGL 4'!$B$28)*(1-EXP(-'DGL 4'!$B$28*D144))</f>
        <v>2.8311442805263147</v>
      </c>
      <c r="J144" s="21">
        <f>(I144+Systeme!$K$21)/Systeme!$K$18</f>
        <v>5.6622885610526294E-3</v>
      </c>
      <c r="L144" s="8">
        <f t="shared" si="4"/>
        <v>2.012014602341709E-6</v>
      </c>
      <c r="M144" s="21">
        <f>(L144+Systeme!$S$21)/Systeme!$S$18</f>
        <v>4.0240292046834176E-9</v>
      </c>
      <c r="O144" s="8">
        <f>('DGL 4'!$P$15/'DGL 4'!$B$26)*(1-EXP(-'DGL 4'!$B$26*D144)) + ('DGL 4'!$P$16/'DGL 4'!$B$27)*(1-EXP(-'DGL 4'!$B$27*D144))+ ('DGL 4'!$P$17/'DGL 4'!$B$28)*(1-EXP(-'DGL 4'!$B$28*D144))</f>
        <v>1.9063653542046588E-10</v>
      </c>
      <c r="P144" s="21">
        <f>(O144+Systeme!$AA$21)/Systeme!$AA$18</f>
        <v>9.5318267710232937E-14</v>
      </c>
    </row>
    <row r="145" spans="1:16" x14ac:dyDescent="0.25">
      <c r="A145" s="4">
        <f t="shared" si="5"/>
        <v>143</v>
      </c>
      <c r="D145" s="19">
        <f>A145*0.001 *Systeme!$G$6</f>
        <v>143.00000000000003</v>
      </c>
      <c r="F145" s="8">
        <f>('DGL 4'!$P$3/'DGL 4'!$B$26)*(1-EXP(-'DGL 4'!$B$26*D145)) + ('DGL 4'!$P$4/'DGL 4'!$B$27)*(1-EXP(-'DGL 4'!$B$27*D145))+ ('DGL 4'!$P$5/'DGL 4'!$B$28)*(1-EXP(-'DGL 4'!$B$28*D145))</f>
        <v>-2.8510212851227035</v>
      </c>
      <c r="G145" s="21">
        <f>(F145+Systeme!$C$21)/Systeme!$C$18</f>
        <v>0.99942979574297552</v>
      </c>
      <c r="I145" s="8">
        <f>('DGL 4'!$P$7/'DGL 4'!$B$26)*(1-EXP(-'DGL 4'!$B$26*D145)) + ('DGL 4'!$P$8/'DGL 4'!$B$27)*(1-EXP(-'DGL 4'!$B$27*D145))+ ('DGL 4'!$P$9/'DGL 4'!$B$28)*(1-EXP(-'DGL 4'!$B$28*D145))</f>
        <v>2.8510192445066758</v>
      </c>
      <c r="J145" s="21">
        <f>(I145+Systeme!$K$21)/Systeme!$K$18</f>
        <v>5.7020384890133519E-3</v>
      </c>
      <c r="L145" s="8">
        <f t="shared" si="4"/>
        <v>2.0404213465491502E-6</v>
      </c>
      <c r="M145" s="21">
        <f>(L145+Systeme!$S$21)/Systeme!$S$18</f>
        <v>4.0808426930983E-9</v>
      </c>
      <c r="O145" s="8">
        <f>('DGL 4'!$P$15/'DGL 4'!$B$26)*(1-EXP(-'DGL 4'!$B$26*D145)) + ('DGL 4'!$P$16/'DGL 4'!$B$27)*(1-EXP(-'DGL 4'!$B$27*D145))+ ('DGL 4'!$P$17/'DGL 4'!$B$28)*(1-EXP(-'DGL 4'!$B$28*D145))</f>
        <v>1.9468116062380109E-10</v>
      </c>
      <c r="P145" s="21">
        <f>(O145+Systeme!$AA$21)/Systeme!$AA$18</f>
        <v>9.7340580311900545E-14</v>
      </c>
    </row>
    <row r="146" spans="1:16" x14ac:dyDescent="0.25">
      <c r="A146" s="4">
        <f t="shared" si="5"/>
        <v>144</v>
      </c>
      <c r="D146" s="19">
        <f>A146*0.001 *Systeme!$G$6</f>
        <v>144.00000000000003</v>
      </c>
      <c r="F146" s="8">
        <f>('DGL 4'!$P$3/'DGL 4'!$B$26)*(1-EXP(-'DGL 4'!$B$26*D146)) + ('DGL 4'!$P$4/'DGL 4'!$B$27)*(1-EXP(-'DGL 4'!$B$27*D146))+ ('DGL 4'!$P$5/'DGL 4'!$B$28)*(1-EXP(-'DGL 4'!$B$28*D146))</f>
        <v>-2.8708954030345453</v>
      </c>
      <c r="G146" s="21">
        <f>(F146+Systeme!$C$21)/Systeme!$C$18</f>
        <v>0.99942582091939314</v>
      </c>
      <c r="I146" s="8">
        <f>('DGL 4'!$P$7/'DGL 4'!$B$26)*(1-EXP(-'DGL 4'!$B$26*D146)) + ('DGL 4'!$P$8/'DGL 4'!$B$27)*(1-EXP(-'DGL 4'!$B$27*D146))+ ('DGL 4'!$P$9/'DGL 4'!$B$28)*(1-EXP(-'DGL 4'!$B$28*D146))</f>
        <v>2.8708933338089713</v>
      </c>
      <c r="J146" s="21">
        <f>(I146+Systeme!$K$21)/Systeme!$K$18</f>
        <v>5.7417866676179423E-3</v>
      </c>
      <c r="L146" s="8">
        <f t="shared" si="4"/>
        <v>2.0690267806626993E-6</v>
      </c>
      <c r="M146" s="21">
        <f>(L146+Systeme!$S$21)/Systeme!$S$18</f>
        <v>4.1380535613253989E-9</v>
      </c>
      <c r="O146" s="8">
        <f>('DGL 4'!$P$15/'DGL 4'!$B$26)*(1-EXP(-'DGL 4'!$B$26*D146)) + ('DGL 4'!$P$16/'DGL 4'!$B$27)*(1-EXP(-'DGL 4'!$B$27*D146))+ ('DGL 4'!$P$17/'DGL 4'!$B$28)*(1-EXP(-'DGL 4'!$B$28*D146))</f>
        <v>1.9879333465824822E-10</v>
      </c>
      <c r="P146" s="21">
        <f>(O146+Systeme!$AA$21)/Systeme!$AA$18</f>
        <v>9.9396667329124115E-14</v>
      </c>
    </row>
    <row r="147" spans="1:16" x14ac:dyDescent="0.25">
      <c r="A147" s="4">
        <f t="shared" si="5"/>
        <v>145</v>
      </c>
      <c r="D147" s="19">
        <f>A147*0.001 *Systeme!$G$6</f>
        <v>145</v>
      </c>
      <c r="F147" s="8">
        <f>('DGL 4'!$P$3/'DGL 4'!$B$26)*(1-EXP(-'DGL 4'!$B$26*D147)) + ('DGL 4'!$P$4/'DGL 4'!$B$27)*(1-EXP(-'DGL 4'!$B$27*D147))+ ('DGL 4'!$P$5/'DGL 4'!$B$28)*(1-EXP(-'DGL 4'!$B$28*D147))</f>
        <v>-2.8907686465054598</v>
      </c>
      <c r="G147" s="21">
        <f>(F147+Systeme!$C$21)/Systeme!$C$18</f>
        <v>0.99942184627069897</v>
      </c>
      <c r="I147" s="8">
        <f>('DGL 4'!$P$7/'DGL 4'!$B$26)*(1-EXP(-'DGL 4'!$B$26*D147)) + ('DGL 4'!$P$8/'DGL 4'!$B$27)*(1-EXP(-'DGL 4'!$B$27*D147))+ ('DGL 4'!$P$9/'DGL 4'!$B$28)*(1-EXP(-'DGL 4'!$B$28*D147))</f>
        <v>2.8907665484717633</v>
      </c>
      <c r="J147" s="21">
        <f>(I147+Systeme!$K$21)/Systeme!$K$18</f>
        <v>5.7815330969435263E-3</v>
      </c>
      <c r="L147" s="8">
        <f t="shared" si="4"/>
        <v>2.0978308620191091E-6</v>
      </c>
      <c r="M147" s="21">
        <f>(L147+Systeme!$S$21)/Systeme!$S$18</f>
        <v>4.1956617240382182E-9</v>
      </c>
      <c r="O147" s="8">
        <f>('DGL 4'!$P$15/'DGL 4'!$B$26)*(1-EXP(-'DGL 4'!$B$26*D147)) + ('DGL 4'!$P$16/'DGL 4'!$B$27)*(1-EXP(-'DGL 4'!$B$27*D147))+ ('DGL 4'!$P$17/'DGL 4'!$B$28)*(1-EXP(-'DGL 4'!$B$28*D147))</f>
        <v>2.0283453237325555E-10</v>
      </c>
      <c r="P147" s="21">
        <f>(O147+Systeme!$AA$21)/Systeme!$AA$18</f>
        <v>1.0141726618662778E-13</v>
      </c>
    </row>
    <row r="148" spans="1:16" x14ac:dyDescent="0.25">
      <c r="A148" s="4">
        <f t="shared" si="5"/>
        <v>146</v>
      </c>
      <c r="D148" s="19">
        <f>A148*0.001 *Systeme!$G$6</f>
        <v>146</v>
      </c>
      <c r="F148" s="8">
        <f>('DGL 4'!$P$3/'DGL 4'!$B$26)*(1-EXP(-'DGL 4'!$B$26*D148)) + ('DGL 4'!$P$4/'DGL 4'!$B$27)*(1-EXP(-'DGL 4'!$B$27*D148))+ ('DGL 4'!$P$5/'DGL 4'!$B$28)*(1-EXP(-'DGL 4'!$B$28*D148))</f>
        <v>-2.910641015574202</v>
      </c>
      <c r="G148" s="21">
        <f>(F148+Systeme!$C$21)/Systeme!$C$18</f>
        <v>0.99941787179688513</v>
      </c>
      <c r="I148" s="8">
        <f>('DGL 4'!$P$7/'DGL 4'!$B$26)*(1-EXP(-'DGL 4'!$B$26*D148)) + ('DGL 4'!$P$8/'DGL 4'!$B$27)*(1-EXP(-'DGL 4'!$B$27*D148))+ ('DGL 4'!$P$9/'DGL 4'!$B$28)*(1-EXP(-'DGL 4'!$B$28*D148))</f>
        <v>2.9106388885334686</v>
      </c>
      <c r="J148" s="21">
        <f>(I148+Systeme!$K$21)/Systeme!$K$18</f>
        <v>5.8212777770669374E-3</v>
      </c>
      <c r="L148" s="8">
        <f t="shared" si="4"/>
        <v>2.1268336504243809E-6</v>
      </c>
      <c r="M148" s="21">
        <f>(L148+Systeme!$S$21)/Systeme!$S$18</f>
        <v>4.253667300848762E-9</v>
      </c>
      <c r="O148" s="8">
        <f>('DGL 4'!$P$15/'DGL 4'!$B$26)*(1-EXP(-'DGL 4'!$B$26*D148)) + ('DGL 4'!$P$16/'DGL 4'!$B$27)*(1-EXP(-'DGL 4'!$B$27*D148))+ ('DGL 4'!$P$17/'DGL 4'!$B$28)*(1-EXP(-'DGL 4'!$B$28*D148))</f>
        <v>2.0708289965622184E-10</v>
      </c>
      <c r="P148" s="21">
        <f>(O148+Systeme!$AA$21)/Systeme!$AA$18</f>
        <v>1.0354144982811092E-13</v>
      </c>
    </row>
    <row r="149" spans="1:16" x14ac:dyDescent="0.25">
      <c r="A149" s="4">
        <f t="shared" si="5"/>
        <v>147</v>
      </c>
      <c r="D149" s="19">
        <f>A149*0.001 *Systeme!$G$6</f>
        <v>147</v>
      </c>
      <c r="F149" s="8">
        <f>('DGL 4'!$P$3/'DGL 4'!$B$26)*(1-EXP(-'DGL 4'!$B$26*D149)) + ('DGL 4'!$P$4/'DGL 4'!$B$27)*(1-EXP(-'DGL 4'!$B$27*D149))+ ('DGL 4'!$P$5/'DGL 4'!$B$28)*(1-EXP(-'DGL 4'!$B$28*D149))</f>
        <v>-2.9305125102791512</v>
      </c>
      <c r="G149" s="21">
        <f>(F149+Systeme!$C$21)/Systeme!$C$18</f>
        <v>0.99941389749794418</v>
      </c>
      <c r="I149" s="8">
        <f>('DGL 4'!$P$7/'DGL 4'!$B$26)*(1-EXP(-'DGL 4'!$B$26*D149)) + ('DGL 4'!$P$8/'DGL 4'!$B$27)*(1-EXP(-'DGL 4'!$B$27*D149))+ ('DGL 4'!$P$9/'DGL 4'!$B$28)*(1-EXP(-'DGL 4'!$B$28*D149))</f>
        <v>2.9305103540326494</v>
      </c>
      <c r="J149" s="21">
        <f>(I149+Systeme!$K$21)/Systeme!$K$18</f>
        <v>5.8610207080652989E-3</v>
      </c>
      <c r="L149" s="8">
        <f t="shared" si="4"/>
        <v>2.156035101713214E-6</v>
      </c>
      <c r="M149" s="21">
        <f>(L149+Systeme!$S$21)/Systeme!$S$18</f>
        <v>4.3120702034264278E-9</v>
      </c>
      <c r="O149" s="8">
        <f>('DGL 4'!$P$15/'DGL 4'!$B$26)*(1-EXP(-'DGL 4'!$B$26*D149)) + ('DGL 4'!$P$16/'DGL 4'!$B$27)*(1-EXP(-'DGL 4'!$B$27*D149))+ ('DGL 4'!$P$17/'DGL 4'!$B$28)*(1-EXP(-'DGL 4'!$B$28*D149))</f>
        <v>2.1140008114265557E-10</v>
      </c>
      <c r="P149" s="21">
        <f>(O149+Systeme!$AA$21)/Systeme!$AA$18</f>
        <v>1.0570004057132779E-13</v>
      </c>
    </row>
    <row r="150" spans="1:16" x14ac:dyDescent="0.25">
      <c r="A150" s="4">
        <f t="shared" si="5"/>
        <v>148</v>
      </c>
      <c r="D150" s="19">
        <f>A150*0.001 *Systeme!$G$6</f>
        <v>148</v>
      </c>
      <c r="F150" s="8">
        <f>('DGL 4'!$P$3/'DGL 4'!$B$26)*(1-EXP(-'DGL 4'!$B$26*D150)) + ('DGL 4'!$P$4/'DGL 4'!$B$27)*(1-EXP(-'DGL 4'!$B$27*D150))+ ('DGL 4'!$P$5/'DGL 4'!$B$28)*(1-EXP(-'DGL 4'!$B$28*D150))</f>
        <v>-2.9503831306586972</v>
      </c>
      <c r="G150" s="21">
        <f>(F150+Systeme!$C$21)/Systeme!$C$18</f>
        <v>0.99940992337386836</v>
      </c>
      <c r="I150" s="8">
        <f>('DGL 4'!$P$7/'DGL 4'!$B$26)*(1-EXP(-'DGL 4'!$B$26*D150)) + ('DGL 4'!$P$8/'DGL 4'!$B$27)*(1-EXP(-'DGL 4'!$B$27*D150))+ ('DGL 4'!$P$9/'DGL 4'!$B$28)*(1-EXP(-'DGL 4'!$B$28*D150))</f>
        <v>2.9503809450077036</v>
      </c>
      <c r="J150" s="21">
        <f>(I150+Systeme!$K$21)/Systeme!$K$18</f>
        <v>5.9007618900154069E-3</v>
      </c>
      <c r="L150" s="8">
        <f t="shared" si="4"/>
        <v>2.1854352071974626E-6</v>
      </c>
      <c r="M150" s="21">
        <f>(L150+Systeme!$S$21)/Systeme!$S$18</f>
        <v>4.3708704143949254E-9</v>
      </c>
      <c r="O150" s="8">
        <f>('DGL 4'!$P$15/'DGL 4'!$B$26)*(1-EXP(-'DGL 4'!$B$26*D150)) + ('DGL 4'!$P$16/'DGL 4'!$B$27)*(1-EXP(-'DGL 4'!$B$27*D150))+ ('DGL 4'!$P$17/'DGL 4'!$B$28)*(1-EXP(-'DGL 4'!$B$28*D150))</f>
        <v>2.1578632728325858E-10</v>
      </c>
      <c r="P150" s="21">
        <f>(O150+Systeme!$AA$21)/Systeme!$AA$18</f>
        <v>1.0789316364162929E-13</v>
      </c>
    </row>
    <row r="151" spans="1:16" x14ac:dyDescent="0.25">
      <c r="A151" s="4">
        <f t="shared" si="5"/>
        <v>149</v>
      </c>
      <c r="D151" s="19">
        <f>A151*0.001 *Systeme!$G$6</f>
        <v>149</v>
      </c>
      <c r="F151" s="8">
        <f>('DGL 4'!$P$3/'DGL 4'!$B$26)*(1-EXP(-'DGL 4'!$B$26*D151)) + ('DGL 4'!$P$4/'DGL 4'!$B$27)*(1-EXP(-'DGL 4'!$B$27*D151))+ ('DGL 4'!$P$5/'DGL 4'!$B$28)*(1-EXP(-'DGL 4'!$B$28*D151))</f>
        <v>-2.9702528767512701</v>
      </c>
      <c r="G151" s="21">
        <f>(F151+Systeme!$C$21)/Systeme!$C$18</f>
        <v>0.99940594942464978</v>
      </c>
      <c r="I151" s="8">
        <f>('DGL 4'!$P$7/'DGL 4'!$B$26)*(1-EXP(-'DGL 4'!$B$26*D151)) + ('DGL 4'!$P$8/'DGL 4'!$B$27)*(1-EXP(-'DGL 4'!$B$27*D151))+ ('DGL 4'!$P$9/'DGL 4'!$B$28)*(1-EXP(-'DGL 4'!$B$28*D151))</f>
        <v>2.9702506614972441</v>
      </c>
      <c r="J151" s="21">
        <f>(I151+Systeme!$K$21)/Systeme!$K$18</f>
        <v>5.9405013229944879E-3</v>
      </c>
      <c r="L151" s="8">
        <f t="shared" si="4"/>
        <v>2.2150339228817206E-6</v>
      </c>
      <c r="M151" s="21">
        <f>(L151+Systeme!$S$21)/Systeme!$S$18</f>
        <v>4.4300678457634414E-9</v>
      </c>
      <c r="O151" s="8">
        <f>('DGL 4'!$P$15/'DGL 4'!$B$26)*(1-EXP(-'DGL 4'!$B$26*D151)) + ('DGL 4'!$P$16/'DGL 4'!$B$27)*(1-EXP(-'DGL 4'!$B$27*D151))+ ('DGL 4'!$P$17/'DGL 4'!$B$28)*(1-EXP(-'DGL 4'!$B$28*D151))</f>
        <v>2.2010311281905892E-10</v>
      </c>
      <c r="P151" s="21">
        <f>(O151+Systeme!$AA$21)/Systeme!$AA$18</f>
        <v>1.1005155640952946E-13</v>
      </c>
    </row>
    <row r="152" spans="1:16" x14ac:dyDescent="0.25">
      <c r="A152" s="4">
        <f t="shared" si="5"/>
        <v>150</v>
      </c>
      <c r="D152" s="19">
        <f>A152*0.001 *Systeme!$G$6</f>
        <v>150</v>
      </c>
      <c r="F152" s="8">
        <f>('DGL 4'!$P$3/'DGL 4'!$B$26)*(1-EXP(-'DGL 4'!$B$26*D152)) + ('DGL 4'!$P$4/'DGL 4'!$B$27)*(1-EXP(-'DGL 4'!$B$27*D152))+ ('DGL 4'!$P$5/'DGL 4'!$B$28)*(1-EXP(-'DGL 4'!$B$28*D152))</f>
        <v>-2.9901217485955747</v>
      </c>
      <c r="G152" s="21">
        <f>(F152+Systeme!$C$21)/Systeme!$C$18</f>
        <v>0.99940197565028088</v>
      </c>
      <c r="I152" s="8">
        <f>('DGL 4'!$P$7/'DGL 4'!$B$26)*(1-EXP(-'DGL 4'!$B$26*D152)) + ('DGL 4'!$P$8/'DGL 4'!$B$27)*(1-EXP(-'DGL 4'!$B$27*D152))+ ('DGL 4'!$P$9/'DGL 4'!$B$28)*(1-EXP(-'DGL 4'!$B$28*D152))</f>
        <v>2.9901195035396371</v>
      </c>
      <c r="J152" s="21">
        <f>(I152+Systeme!$K$21)/Systeme!$K$18</f>
        <v>5.9802390070792738E-3</v>
      </c>
      <c r="L152" s="8">
        <f t="shared" si="4"/>
        <v>2.2448313088460755E-6</v>
      </c>
      <c r="M152" s="21">
        <f>(L152+Systeme!$S$21)/Systeme!$S$18</f>
        <v>4.4896626176921509E-9</v>
      </c>
      <c r="O152" s="8">
        <f>('DGL 4'!$P$15/'DGL 4'!$B$26)*(1-EXP(-'DGL 4'!$B$26*D152)) + ('DGL 4'!$P$16/'DGL 4'!$B$27)*(1-EXP(-'DGL 4'!$B$27*D152))+ ('DGL 4'!$P$17/'DGL 4'!$B$28)*(1-EXP(-'DGL 4'!$B$28*D152))</f>
        <v>2.24628753640356E-10</v>
      </c>
      <c r="P152" s="21">
        <f>(O152+Systeme!$AA$21)/Systeme!$AA$18</f>
        <v>1.12314376820178E-13</v>
      </c>
    </row>
    <row r="153" spans="1:16" x14ac:dyDescent="0.25">
      <c r="A153" s="4">
        <f t="shared" si="5"/>
        <v>151</v>
      </c>
      <c r="D153" s="19">
        <f>A153*0.001 *Systeme!$G$6</f>
        <v>151</v>
      </c>
      <c r="F153" s="8">
        <f>('DGL 4'!$P$3/'DGL 4'!$B$26)*(1-EXP(-'DGL 4'!$B$26*D153)) + ('DGL 4'!$P$4/'DGL 4'!$B$27)*(1-EXP(-'DGL 4'!$B$27*D153))+ ('DGL 4'!$P$5/'DGL 4'!$B$28)*(1-EXP(-'DGL 4'!$B$28*D153))</f>
        <v>-3.0099897462298331</v>
      </c>
      <c r="G153" s="21">
        <f>(F153+Systeme!$C$21)/Systeme!$C$18</f>
        <v>0.99939800205075413</v>
      </c>
      <c r="I153" s="8">
        <f>('DGL 4'!$P$7/'DGL 4'!$B$26)*(1-EXP(-'DGL 4'!$B$26*D153)) + ('DGL 4'!$P$8/'DGL 4'!$B$27)*(1-EXP(-'DGL 4'!$B$27*D153))+ ('DGL 4'!$P$9/'DGL 4'!$B$28)*(1-EXP(-'DGL 4'!$B$28*D153))</f>
        <v>3.0099874711734609</v>
      </c>
      <c r="J153" s="21">
        <f>(I153+Systeme!$K$21)/Systeme!$K$18</f>
        <v>6.0199749423469218E-3</v>
      </c>
      <c r="L153" s="8">
        <f t="shared" si="4"/>
        <v>2.2748272864040126E-6</v>
      </c>
      <c r="M153" s="21">
        <f>(L153+Systeme!$S$21)/Systeme!$S$18</f>
        <v>4.5496545728080248E-9</v>
      </c>
      <c r="O153" s="8">
        <f>('DGL 4'!$P$15/'DGL 4'!$B$26)*(1-EXP(-'DGL 4'!$B$26*D153)) + ('DGL 4'!$P$16/'DGL 4'!$B$27)*(1-EXP(-'DGL 4'!$B$27*D153))+ ('DGL 4'!$P$17/'DGL 4'!$B$28)*(1-EXP(-'DGL 4'!$B$28*D153))</f>
        <v>2.290857767156193E-10</v>
      </c>
      <c r="P153" s="21">
        <f>(O153+Systeme!$AA$21)/Systeme!$AA$18</f>
        <v>1.1454288835780966E-13</v>
      </c>
    </row>
    <row r="154" spans="1:16" x14ac:dyDescent="0.25">
      <c r="A154" s="4">
        <f t="shared" si="5"/>
        <v>152</v>
      </c>
      <c r="D154" s="19">
        <f>A154*0.001 *Systeme!$G$6</f>
        <v>152</v>
      </c>
      <c r="F154" s="8">
        <f>('DGL 4'!$P$3/'DGL 4'!$B$26)*(1-EXP(-'DGL 4'!$B$26*D154)) + ('DGL 4'!$P$4/'DGL 4'!$B$27)*(1-EXP(-'DGL 4'!$B$27*D154))+ ('DGL 4'!$P$5/'DGL 4'!$B$28)*(1-EXP(-'DGL 4'!$B$28*D154))</f>
        <v>-3.0298568696927499</v>
      </c>
      <c r="G154" s="21">
        <f>(F154+Systeme!$C$21)/Systeme!$C$18</f>
        <v>0.99939402862606153</v>
      </c>
      <c r="I154" s="8">
        <f>('DGL 4'!$P$7/'DGL 4'!$B$26)*(1-EXP(-'DGL 4'!$B$26*D154)) + ('DGL 4'!$P$8/'DGL 4'!$B$27)*(1-EXP(-'DGL 4'!$B$27*D154))+ ('DGL 4'!$P$9/'DGL 4'!$B$28)*(1-EXP(-'DGL 4'!$B$28*D154))</f>
        <v>3.0298545644370805</v>
      </c>
      <c r="J154" s="21">
        <f>(I154+Systeme!$K$21)/Systeme!$K$18</f>
        <v>6.0597091288741613E-3</v>
      </c>
      <c r="L154" s="8">
        <f t="shared" si="4"/>
        <v>2.3050219169683207E-6</v>
      </c>
      <c r="M154" s="21">
        <f>(L154+Systeme!$S$21)/Systeme!$S$18</f>
        <v>4.6100438339366417E-9</v>
      </c>
      <c r="O154" s="8">
        <f>('DGL 4'!$P$15/'DGL 4'!$B$26)*(1-EXP(-'DGL 4'!$B$26*D154)) + ('DGL 4'!$P$16/'DGL 4'!$B$27)*(1-EXP(-'DGL 4'!$B$27*D154))+ ('DGL 4'!$P$17/'DGL 4'!$B$28)*(1-EXP(-'DGL 4'!$B$28*D154))</f>
        <v>2.3375249750146737E-10</v>
      </c>
      <c r="P154" s="21">
        <f>(O154+Systeme!$AA$21)/Systeme!$AA$18</f>
        <v>1.1687624875073368E-13</v>
      </c>
    </row>
    <row r="155" spans="1:16" x14ac:dyDescent="0.25">
      <c r="A155" s="4">
        <f t="shared" si="5"/>
        <v>153</v>
      </c>
      <c r="D155" s="19">
        <f>A155*0.001 *Systeme!$G$6</f>
        <v>153</v>
      </c>
      <c r="F155" s="8">
        <f>('DGL 4'!$P$3/'DGL 4'!$B$26)*(1-EXP(-'DGL 4'!$B$26*D155)) + ('DGL 4'!$P$4/'DGL 4'!$B$27)*(1-EXP(-'DGL 4'!$B$27*D155))+ ('DGL 4'!$P$5/'DGL 4'!$B$28)*(1-EXP(-'DGL 4'!$B$28*D155))</f>
        <v>-3.0497231190225977</v>
      </c>
      <c r="G155" s="21">
        <f>(F155+Systeme!$C$21)/Systeme!$C$18</f>
        <v>0.99939005537619541</v>
      </c>
      <c r="I155" s="8">
        <f>('DGL 4'!$P$7/'DGL 4'!$B$26)*(1-EXP(-'DGL 4'!$B$26*D155)) + ('DGL 4'!$P$8/'DGL 4'!$B$27)*(1-EXP(-'DGL 4'!$B$27*D155))+ ('DGL 4'!$P$9/'DGL 4'!$B$28)*(1-EXP(-'DGL 4'!$B$28*D155))</f>
        <v>3.0497207833691267</v>
      </c>
      <c r="J155" s="21">
        <f>(I155+Systeme!$K$21)/Systeme!$K$18</f>
        <v>6.0994415667382533E-3</v>
      </c>
      <c r="L155" s="8">
        <f t="shared" si="4"/>
        <v>2.3354151198016083E-6</v>
      </c>
      <c r="M155" s="21">
        <f>(L155+Systeme!$S$21)/Systeme!$S$18</f>
        <v>4.6708302396032163E-9</v>
      </c>
      <c r="O155" s="8">
        <f>('DGL 4'!$P$15/'DGL 4'!$B$26)*(1-EXP(-'DGL 4'!$B$26*D155)) + ('DGL 4'!$P$16/'DGL 4'!$B$27)*(1-EXP(-'DGL 4'!$B$27*D155))+ ('DGL 4'!$P$17/'DGL 4'!$B$28)*(1-EXP(-'DGL 4'!$B$28*D155))</f>
        <v>2.383512733971499E-10</v>
      </c>
      <c r="P155" s="21">
        <f>(O155+Systeme!$AA$21)/Systeme!$AA$18</f>
        <v>1.1917563669857496E-13</v>
      </c>
    </row>
    <row r="156" spans="1:16" x14ac:dyDescent="0.25">
      <c r="A156" s="4">
        <f t="shared" si="5"/>
        <v>154</v>
      </c>
      <c r="D156" s="19">
        <f>A156*0.001 *Systeme!$G$6</f>
        <v>154</v>
      </c>
      <c r="F156" s="8">
        <f>('DGL 4'!$P$3/'DGL 4'!$B$26)*(1-EXP(-'DGL 4'!$B$26*D156)) + ('DGL 4'!$P$4/'DGL 4'!$B$27)*(1-EXP(-'DGL 4'!$B$27*D156))+ ('DGL 4'!$P$5/'DGL 4'!$B$28)*(1-EXP(-'DGL 4'!$B$28*D156))</f>
        <v>-3.0695884942578737</v>
      </c>
      <c r="G156" s="21">
        <f>(F156+Systeme!$C$21)/Systeme!$C$18</f>
        <v>0.99938608230114845</v>
      </c>
      <c r="I156" s="8">
        <f>('DGL 4'!$P$7/'DGL 4'!$B$26)*(1-EXP(-'DGL 4'!$B$26*D156)) + ('DGL 4'!$P$8/'DGL 4'!$B$27)*(1-EXP(-'DGL 4'!$B$27*D156))+ ('DGL 4'!$P$9/'DGL 4'!$B$28)*(1-EXP(-'DGL 4'!$B$28*D156))</f>
        <v>3.0695861280079284</v>
      </c>
      <c r="J156" s="21">
        <f>(I156+Systeme!$K$21)/Systeme!$K$18</f>
        <v>6.139172256015857E-3</v>
      </c>
      <c r="L156" s="8">
        <f t="shared" si="4"/>
        <v>2.3660069236758905E-6</v>
      </c>
      <c r="M156" s="21">
        <f>(L156+Systeme!$S$21)/Systeme!$S$18</f>
        <v>4.7320138473517813E-9</v>
      </c>
      <c r="O156" s="8">
        <f>('DGL 4'!$P$15/'DGL 4'!$B$26)*(1-EXP(-'DGL 4'!$B$26*D156)) + ('DGL 4'!$P$16/'DGL 4'!$B$27)*(1-EXP(-'DGL 4'!$B$27*D156))+ ('DGL 4'!$P$17/'DGL 4'!$B$28)*(1-EXP(-'DGL 4'!$B$28*D156))</f>
        <v>2.4302164219804773E-10</v>
      </c>
      <c r="P156" s="21">
        <f>(O156+Systeme!$AA$21)/Systeme!$AA$18</f>
        <v>1.2151082109902386E-13</v>
      </c>
    </row>
    <row r="157" spans="1:16" x14ac:dyDescent="0.25">
      <c r="A157" s="4">
        <f t="shared" si="5"/>
        <v>155</v>
      </c>
      <c r="D157" s="19">
        <f>A157*0.001 *Systeme!$G$6</f>
        <v>155</v>
      </c>
      <c r="F157" s="8">
        <f>('DGL 4'!$P$3/'DGL 4'!$B$26)*(1-EXP(-'DGL 4'!$B$26*D157)) + ('DGL 4'!$P$4/'DGL 4'!$B$27)*(1-EXP(-'DGL 4'!$B$27*D157))+ ('DGL 4'!$P$5/'DGL 4'!$B$28)*(1-EXP(-'DGL 4'!$B$28*D157))</f>
        <v>-3.0894529954371648</v>
      </c>
      <c r="G157" s="21">
        <f>(F157+Systeme!$C$21)/Systeme!$C$18</f>
        <v>0.99938210940091243</v>
      </c>
      <c r="I157" s="8">
        <f>('DGL 4'!$P$7/'DGL 4'!$B$26)*(1-EXP(-'DGL 4'!$B$26*D157)) + ('DGL 4'!$P$8/'DGL 4'!$B$27)*(1-EXP(-'DGL 4'!$B$27*D157))+ ('DGL 4'!$P$9/'DGL 4'!$B$28)*(1-EXP(-'DGL 4'!$B$28*D157))</f>
        <v>3.089450598392085</v>
      </c>
      <c r="J157" s="21">
        <f>(I157+Systeme!$K$21)/Systeme!$K$18</f>
        <v>6.1789011967841702E-3</v>
      </c>
      <c r="L157" s="8">
        <f t="shared" si="4"/>
        <v>2.396797315904484E-6</v>
      </c>
      <c r="M157" s="21">
        <f>(L157+Systeme!$S$21)/Systeme!$S$18</f>
        <v>4.7935946318089678E-9</v>
      </c>
      <c r="O157" s="8">
        <f>('DGL 4'!$P$15/'DGL 4'!$B$26)*(1-EXP(-'DGL 4'!$B$26*D157)) + ('DGL 4'!$P$16/'DGL 4'!$B$27)*(1-EXP(-'DGL 4'!$B$27*D157))+ ('DGL 4'!$P$17/'DGL 4'!$B$28)*(1-EXP(-'DGL 4'!$B$28*D157))</f>
        <v>2.4776385608958618E-10</v>
      </c>
      <c r="P157" s="21">
        <f>(O157+Systeme!$AA$21)/Systeme!$AA$18</f>
        <v>1.2388192804479309E-13</v>
      </c>
    </row>
    <row r="158" spans="1:16" x14ac:dyDescent="0.25">
      <c r="A158" s="4">
        <f t="shared" si="5"/>
        <v>156</v>
      </c>
      <c r="D158" s="19">
        <f>A158*0.001 *Systeme!$G$6</f>
        <v>156</v>
      </c>
      <c r="F158" s="8">
        <f>('DGL 4'!$P$3/'DGL 4'!$B$26)*(1-EXP(-'DGL 4'!$B$26*D158)) + ('DGL 4'!$P$4/'DGL 4'!$B$27)*(1-EXP(-'DGL 4'!$B$27*D158))+ ('DGL 4'!$P$5/'DGL 4'!$B$28)*(1-EXP(-'DGL 4'!$B$28*D158))</f>
        <v>-3.1093166225988607</v>
      </c>
      <c r="G158" s="21">
        <f>(F158+Systeme!$C$21)/Systeme!$C$18</f>
        <v>0.99937813667548014</v>
      </c>
      <c r="I158" s="8">
        <f>('DGL 4'!$P$7/'DGL 4'!$B$26)*(1-EXP(-'DGL 4'!$B$26*D158)) + ('DGL 4'!$P$8/'DGL 4'!$B$27)*(1-EXP(-'DGL 4'!$B$27*D158))+ ('DGL 4'!$P$9/'DGL 4'!$B$28)*(1-EXP(-'DGL 4'!$B$28*D158))</f>
        <v>3.1093141945599925</v>
      </c>
      <c r="J158" s="21">
        <f>(I158+Systeme!$K$21)/Systeme!$K$18</f>
        <v>6.2186283891199848E-3</v>
      </c>
      <c r="L158" s="8">
        <f t="shared" si="4"/>
        <v>2.4277862896791413E-6</v>
      </c>
      <c r="M158" s="21">
        <f>(L158+Systeme!$S$21)/Systeme!$S$18</f>
        <v>4.8555725793582827E-9</v>
      </c>
      <c r="O158" s="8">
        <f>('DGL 4'!$P$15/'DGL 4'!$B$26)*(1-EXP(-'DGL 4'!$B$26*D158)) + ('DGL 4'!$P$16/'DGL 4'!$B$27)*(1-EXP(-'DGL 4'!$B$27*D158))+ ('DGL 4'!$P$17/'DGL 4'!$B$28)*(1-EXP(-'DGL 4'!$B$28*D158))</f>
        <v>2.5257850607036947E-10</v>
      </c>
      <c r="P158" s="21">
        <f>(O158+Systeme!$AA$21)/Systeme!$AA$18</f>
        <v>1.2628925303518472E-13</v>
      </c>
    </row>
    <row r="159" spans="1:16" x14ac:dyDescent="0.25">
      <c r="A159" s="4">
        <f t="shared" si="5"/>
        <v>157</v>
      </c>
      <c r="D159" s="19">
        <f>A159*0.001 *Systeme!$G$6</f>
        <v>157</v>
      </c>
      <c r="F159" s="8">
        <f>('DGL 4'!$P$3/'DGL 4'!$B$26)*(1-EXP(-'DGL 4'!$B$26*D159)) + ('DGL 4'!$P$4/'DGL 4'!$B$27)*(1-EXP(-'DGL 4'!$B$27*D159))+ ('DGL 4'!$P$5/'DGL 4'!$B$28)*(1-EXP(-'DGL 4'!$B$28*D159))</f>
        <v>-3.1291793757813986</v>
      </c>
      <c r="G159" s="21">
        <f>(F159+Systeme!$C$21)/Systeme!$C$18</f>
        <v>0.99937416412484381</v>
      </c>
      <c r="I159" s="8">
        <f>('DGL 4'!$P$7/'DGL 4'!$B$26)*(1-EXP(-'DGL 4'!$B$26*D159)) + ('DGL 4'!$P$8/'DGL 4'!$B$27)*(1-EXP(-'DGL 4'!$B$27*D159))+ ('DGL 4'!$P$9/'DGL 4'!$B$28)*(1-EXP(-'DGL 4'!$B$28*D159))</f>
        <v>3.1291769165500982</v>
      </c>
      <c r="J159" s="21">
        <f>(I159+Systeme!$K$21)/Systeme!$K$18</f>
        <v>6.2583538331001968E-3</v>
      </c>
      <c r="L159" s="8">
        <f t="shared" si="4"/>
        <v>2.4589738347053627E-6</v>
      </c>
      <c r="M159" s="21">
        <f>(L159+Systeme!$S$21)/Systeme!$S$18</f>
        <v>4.9179476694107258E-9</v>
      </c>
      <c r="O159" s="8">
        <f>('DGL 4'!$P$15/'DGL 4'!$B$26)*(1-EXP(-'DGL 4'!$B$26*D159)) + ('DGL 4'!$P$16/'DGL 4'!$B$27)*(1-EXP(-'DGL 4'!$B$27*D159))+ ('DGL 4'!$P$17/'DGL 4'!$B$28)*(1-EXP(-'DGL 4'!$B$28*D159))</f>
        <v>2.574656725881988E-10</v>
      </c>
      <c r="P159" s="21">
        <f>(O159+Systeme!$AA$21)/Systeme!$AA$18</f>
        <v>1.287328362940994E-13</v>
      </c>
    </row>
    <row r="160" spans="1:16" x14ac:dyDescent="0.25">
      <c r="A160" s="4">
        <f t="shared" si="5"/>
        <v>158</v>
      </c>
      <c r="D160" s="19">
        <f>A160*0.001 *Systeme!$G$6</f>
        <v>158</v>
      </c>
      <c r="F160" s="8">
        <f>('DGL 4'!$P$3/'DGL 4'!$B$26)*(1-EXP(-'DGL 4'!$B$26*D160)) + ('DGL 4'!$P$4/'DGL 4'!$B$27)*(1-EXP(-'DGL 4'!$B$27*D160))+ ('DGL 4'!$P$5/'DGL 4'!$B$28)*(1-EXP(-'DGL 4'!$B$28*D160))</f>
        <v>-3.1490412550233686</v>
      </c>
      <c r="G160" s="21">
        <f>(F160+Systeme!$C$21)/Systeme!$C$18</f>
        <v>0.99937019174899522</v>
      </c>
      <c r="I160" s="8">
        <f>('DGL 4'!$P$7/'DGL 4'!$B$26)*(1-EXP(-'DGL 4'!$B$26*D160)) + ('DGL 4'!$P$8/'DGL 4'!$B$27)*(1-EXP(-'DGL 4'!$B$27*D160))+ ('DGL 4'!$P$9/'DGL 4'!$B$28)*(1-EXP(-'DGL 4'!$B$28*D160))</f>
        <v>3.1490387644009994</v>
      </c>
      <c r="J160" s="21">
        <f>(I160+Systeme!$K$21)/Systeme!$K$18</f>
        <v>6.2980775288019987E-3</v>
      </c>
      <c r="L160" s="8">
        <f t="shared" si="4"/>
        <v>2.490359943114551E-6</v>
      </c>
      <c r="M160" s="21">
        <f>(L160+Systeme!$S$21)/Systeme!$S$18</f>
        <v>4.9807198862291022E-9</v>
      </c>
      <c r="O160" s="8">
        <f>('DGL 4'!$P$15/'DGL 4'!$B$26)*(1-EXP(-'DGL 4'!$B$26*D160)) + ('DGL 4'!$P$16/'DGL 4'!$B$27)*(1-EXP(-'DGL 4'!$B$27*D160))+ ('DGL 4'!$P$17/'DGL 4'!$B$28)*(1-EXP(-'DGL 4'!$B$28*D160))</f>
        <v>2.6242611881298339E-10</v>
      </c>
      <c r="P160" s="21">
        <f>(O160+Systeme!$AA$21)/Systeme!$AA$18</f>
        <v>1.3121305940649168E-13</v>
      </c>
    </row>
    <row r="161" spans="1:16" x14ac:dyDescent="0.25">
      <c r="A161" s="4">
        <f t="shared" si="5"/>
        <v>159</v>
      </c>
      <c r="D161" s="19">
        <f>A161*0.001 *Systeme!$G$6</f>
        <v>159</v>
      </c>
      <c r="F161" s="8">
        <f>('DGL 4'!$P$3/'DGL 4'!$B$26)*(1-EXP(-'DGL 4'!$B$26*D161)) + ('DGL 4'!$P$4/'DGL 4'!$B$27)*(1-EXP(-'DGL 4'!$B$27*D161))+ ('DGL 4'!$P$5/'DGL 4'!$B$28)*(1-EXP(-'DGL 4'!$B$28*D161))</f>
        <v>-3.1689022603631076</v>
      </c>
      <c r="G161" s="21">
        <f>(F161+Systeme!$C$21)/Systeme!$C$18</f>
        <v>0.99936621954792737</v>
      </c>
      <c r="I161" s="8">
        <f>('DGL 4'!$P$7/'DGL 4'!$B$26)*(1-EXP(-'DGL 4'!$B$26*D161)) + ('DGL 4'!$P$8/'DGL 4'!$B$27)*(1-EXP(-'DGL 4'!$B$27*D161))+ ('DGL 4'!$P$9/'DGL 4'!$B$28)*(1-EXP(-'DGL 4'!$B$28*D161))</f>
        <v>3.1688997381510435</v>
      </c>
      <c r="J161" s="21">
        <f>(I161+Systeme!$K$21)/Systeme!$K$18</f>
        <v>6.337799476302087E-3</v>
      </c>
      <c r="L161" s="8">
        <f t="shared" si="4"/>
        <v>2.5219446041694184E-6</v>
      </c>
      <c r="M161" s="21">
        <f>(L161+Systeme!$S$21)/Systeme!$S$18</f>
        <v>5.0438892083388365E-9</v>
      </c>
      <c r="O161" s="8">
        <f>('DGL 4'!$P$15/'DGL 4'!$B$26)*(1-EXP(-'DGL 4'!$B$26*D161)) + ('DGL 4'!$P$16/'DGL 4'!$B$27)*(1-EXP(-'DGL 4'!$B$27*D161))+ ('DGL 4'!$P$17/'DGL 4'!$B$28)*(1-EXP(-'DGL 4'!$B$28*D161))</f>
        <v>2.6745992389148182E-10</v>
      </c>
      <c r="P161" s="21">
        <f>(O161+Systeme!$AA$21)/Systeme!$AA$18</f>
        <v>1.3372996194574091E-13</v>
      </c>
    </row>
    <row r="162" spans="1:16" x14ac:dyDescent="0.25">
      <c r="A162" s="4">
        <f t="shared" si="5"/>
        <v>160</v>
      </c>
      <c r="D162" s="19">
        <f>A162*0.001 *Systeme!$G$6</f>
        <v>160</v>
      </c>
      <c r="F162" s="8">
        <f>('DGL 4'!$P$3/'DGL 4'!$B$26)*(1-EXP(-'DGL 4'!$B$26*D162)) + ('DGL 4'!$P$4/'DGL 4'!$B$27)*(1-EXP(-'DGL 4'!$B$27*D162))+ ('DGL 4'!$P$5/'DGL 4'!$B$28)*(1-EXP(-'DGL 4'!$B$28*D162))</f>
        <v>-3.1887623918391048</v>
      </c>
      <c r="G162" s="21">
        <f>(F162+Systeme!$C$21)/Systeme!$C$18</f>
        <v>0.99936224752163216</v>
      </c>
      <c r="I162" s="8">
        <f>('DGL 4'!$P$7/'DGL 4'!$B$26)*(1-EXP(-'DGL 4'!$B$26*D162)) + ('DGL 4'!$P$8/'DGL 4'!$B$27)*(1-EXP(-'DGL 4'!$B$27*D162))+ ('DGL 4'!$P$9/'DGL 4'!$B$28)*(1-EXP(-'DGL 4'!$B$28*D162))</f>
        <v>3.188759837838727</v>
      </c>
      <c r="J162" s="21">
        <f>(I162+Systeme!$K$21)/Systeme!$K$18</f>
        <v>6.377519675677454E-3</v>
      </c>
      <c r="L162" s="8">
        <f t="shared" si="4"/>
        <v>2.5537278103426745E-6</v>
      </c>
      <c r="M162" s="21">
        <f>(L162+Systeme!$S$21)/Systeme!$S$18</f>
        <v>5.1074556206853489E-9</v>
      </c>
      <c r="O162" s="8">
        <f>('DGL 4'!$P$15/'DGL 4'!$B$26)*(1-EXP(-'DGL 4'!$B$26*D162)) + ('DGL 4'!$P$16/'DGL 4'!$B$27)*(1-EXP(-'DGL 4'!$B$27*D162))+ ('DGL 4'!$P$17/'DGL 4'!$B$28)*(1-EXP(-'DGL 4'!$B$28*D162))</f>
        <v>2.7256750968675941E-10</v>
      </c>
      <c r="P162" s="21">
        <f>(O162+Systeme!$AA$21)/Systeme!$AA$18</f>
        <v>1.3628375484337969E-13</v>
      </c>
    </row>
    <row r="163" spans="1:16" x14ac:dyDescent="0.25">
      <c r="A163" s="4">
        <f t="shared" si="5"/>
        <v>161</v>
      </c>
      <c r="D163" s="19">
        <f>A163*0.001 *Systeme!$G$6</f>
        <v>161</v>
      </c>
      <c r="F163" s="8">
        <f>('DGL 4'!$P$3/'DGL 4'!$B$26)*(1-EXP(-'DGL 4'!$B$26*D163)) + ('DGL 4'!$P$4/'DGL 4'!$B$27)*(1-EXP(-'DGL 4'!$B$27*D163))+ ('DGL 4'!$P$5/'DGL 4'!$B$28)*(1-EXP(-'DGL 4'!$B$28*D163))</f>
        <v>-3.2086216494898481</v>
      </c>
      <c r="G163" s="21">
        <f>(F163+Systeme!$C$21)/Systeme!$C$18</f>
        <v>0.99935827567010205</v>
      </c>
      <c r="I163" s="8">
        <f>('DGL 4'!$P$7/'DGL 4'!$B$26)*(1-EXP(-'DGL 4'!$B$26*D163)) + ('DGL 4'!$P$8/'DGL 4'!$B$27)*(1-EXP(-'DGL 4'!$B$27*D163))+ ('DGL 4'!$P$9/'DGL 4'!$B$28)*(1-EXP(-'DGL 4'!$B$28*D163))</f>
        <v>3.2086190635025473</v>
      </c>
      <c r="J163" s="21">
        <f>(I163+Systeme!$K$21)/Systeme!$K$18</f>
        <v>6.4172381270050944E-3</v>
      </c>
      <c r="L163" s="8">
        <f t="shared" si="4"/>
        <v>2.5857095512727074E-6</v>
      </c>
      <c r="M163" s="21">
        <f>(L163+Systeme!$S$21)/Systeme!$S$18</f>
        <v>5.1714191025454151E-9</v>
      </c>
      <c r="O163" s="8">
        <f>('DGL 4'!$P$15/'DGL 4'!$B$26)*(1-EXP(-'DGL 4'!$B$26*D163)) + ('DGL 4'!$P$16/'DGL 4'!$B$27)*(1-EXP(-'DGL 4'!$B$27*D163))+ ('DGL 4'!$P$17/'DGL 4'!$B$28)*(1-EXP(-'DGL 4'!$B$28*D163))</f>
        <v>2.7774946784794169E-10</v>
      </c>
      <c r="P163" s="21">
        <f>(O163+Systeme!$AA$21)/Systeme!$AA$18</f>
        <v>1.3887473392397083E-13</v>
      </c>
    </row>
    <row r="164" spans="1:16" x14ac:dyDescent="0.25">
      <c r="A164" s="4">
        <f t="shared" si="5"/>
        <v>162</v>
      </c>
      <c r="D164" s="19">
        <f>A164*0.001 *Systeme!$G$6</f>
        <v>162</v>
      </c>
      <c r="F164" s="8">
        <f>('DGL 4'!$P$3/'DGL 4'!$B$26)*(1-EXP(-'DGL 4'!$B$26*D164)) + ('DGL 4'!$P$4/'DGL 4'!$B$27)*(1-EXP(-'DGL 4'!$B$27*D164))+ ('DGL 4'!$P$5/'DGL 4'!$B$28)*(1-EXP(-'DGL 4'!$B$28*D164))</f>
        <v>-3.2284800333535677</v>
      </c>
      <c r="G164" s="21">
        <f>(F164+Systeme!$C$21)/Systeme!$C$18</f>
        <v>0.99935430399332925</v>
      </c>
      <c r="I164" s="8">
        <f>('DGL 4'!$P$7/'DGL 4'!$B$26)*(1-EXP(-'DGL 4'!$B$26*D164)) + ('DGL 4'!$P$8/'DGL 4'!$B$27)*(1-EXP(-'DGL 4'!$B$27*D164))+ ('DGL 4'!$P$9/'DGL 4'!$B$28)*(1-EXP(-'DGL 4'!$B$28*D164))</f>
        <v>3.2284774151809175</v>
      </c>
      <c r="J164" s="21">
        <f>(I164+Systeme!$K$21)/Systeme!$K$18</f>
        <v>6.4569548303618348E-3</v>
      </c>
      <c r="L164" s="8">
        <f t="shared" si="4"/>
        <v>2.6178897829656289E-6</v>
      </c>
      <c r="M164" s="21">
        <f>(L164+Systeme!$S$21)/Systeme!$S$18</f>
        <v>5.2357795659312576E-9</v>
      </c>
      <c r="O164" s="8">
        <f>('DGL 4'!$P$15/'DGL 4'!$B$26)*(1-EXP(-'DGL 4'!$B$26*D164)) + ('DGL 4'!$P$16/'DGL 4'!$B$27)*(1-EXP(-'DGL 4'!$B$27*D164))+ ('DGL 4'!$P$17/'DGL 4'!$B$28)*(1-EXP(-'DGL 4'!$B$28*D164))</f>
        <v>2.8286727159817365E-10</v>
      </c>
      <c r="P164" s="21">
        <f>(O164+Systeme!$AA$21)/Systeme!$AA$18</f>
        <v>1.4143363579908683E-13</v>
      </c>
    </row>
    <row r="165" spans="1:16" x14ac:dyDescent="0.25">
      <c r="A165" s="4">
        <f t="shared" si="5"/>
        <v>163</v>
      </c>
      <c r="D165" s="19">
        <f>A165*0.001 *Systeme!$G$6</f>
        <v>163</v>
      </c>
      <c r="F165" s="8">
        <f>('DGL 4'!$P$3/'DGL 4'!$B$26)*(1-EXP(-'DGL 4'!$B$26*D165)) + ('DGL 4'!$P$4/'DGL 4'!$B$27)*(1-EXP(-'DGL 4'!$B$27*D165))+ ('DGL 4'!$P$5/'DGL 4'!$B$28)*(1-EXP(-'DGL 4'!$B$28*D165))</f>
        <v>-3.2483375434691184</v>
      </c>
      <c r="G165" s="21">
        <f>(F165+Systeme!$C$21)/Systeme!$C$18</f>
        <v>0.99935033249130611</v>
      </c>
      <c r="I165" s="8">
        <f>('DGL 4'!$P$7/'DGL 4'!$B$26)*(1-EXP(-'DGL 4'!$B$26*D165)) + ('DGL 4'!$P$8/'DGL 4'!$B$27)*(1-EXP(-'DGL 4'!$B$27*D165))+ ('DGL 4'!$P$9/'DGL 4'!$B$28)*(1-EXP(-'DGL 4'!$B$28*D165))</f>
        <v>3.2483348929123523</v>
      </c>
      <c r="J165" s="21">
        <f>(I165+Systeme!$K$21)/Systeme!$K$18</f>
        <v>6.4966697858247048E-3</v>
      </c>
      <c r="L165" s="8">
        <f t="shared" si="4"/>
        <v>2.6502685670030382E-6</v>
      </c>
      <c r="M165" s="21">
        <f>(L165+Systeme!$S$21)/Systeme!$S$18</f>
        <v>5.300537134006076E-9</v>
      </c>
      <c r="O165" s="8">
        <f>('DGL 4'!$P$15/'DGL 4'!$B$26)*(1-EXP(-'DGL 4'!$B$26*D165)) + ('DGL 4'!$P$16/'DGL 4'!$B$27)*(1-EXP(-'DGL 4'!$B$27*D165))+ ('DGL 4'!$P$17/'DGL 4'!$B$28)*(1-EXP(-'DGL 4'!$B$28*D165))</f>
        <v>2.881990675837956E-10</v>
      </c>
      <c r="P165" s="21">
        <f>(O165+Systeme!$AA$21)/Systeme!$AA$18</f>
        <v>1.4409953379189779E-13</v>
      </c>
    </row>
    <row r="166" spans="1:16" x14ac:dyDescent="0.25">
      <c r="A166" s="4">
        <f t="shared" si="5"/>
        <v>164</v>
      </c>
      <c r="D166" s="19">
        <f>A166*0.001 *Systeme!$G$6</f>
        <v>164</v>
      </c>
      <c r="F166" s="8">
        <f>('DGL 4'!$P$3/'DGL 4'!$B$26)*(1-EXP(-'DGL 4'!$B$26*D166)) + ('DGL 4'!$P$4/'DGL 4'!$B$27)*(1-EXP(-'DGL 4'!$B$27*D166))+ ('DGL 4'!$P$5/'DGL 4'!$B$28)*(1-EXP(-'DGL 4'!$B$28*D166))</f>
        <v>-3.2681941798746235</v>
      </c>
      <c r="G166" s="21">
        <f>(F166+Systeme!$C$21)/Systeme!$C$18</f>
        <v>0.99934636116402509</v>
      </c>
      <c r="I166" s="8">
        <f>('DGL 4'!$P$7/'DGL 4'!$B$26)*(1-EXP(-'DGL 4'!$B$26*D166)) + ('DGL 4'!$P$8/'DGL 4'!$B$27)*(1-EXP(-'DGL 4'!$B$27*D166))+ ('DGL 4'!$P$9/'DGL 4'!$B$28)*(1-EXP(-'DGL 4'!$B$28*D166))</f>
        <v>3.2681914967353318</v>
      </c>
      <c r="J166" s="21">
        <f>(I166+Systeme!$K$21)/Systeme!$K$18</f>
        <v>6.5363829934706637E-3</v>
      </c>
      <c r="L166" s="8">
        <f t="shared" si="4"/>
        <v>2.6828458244256351E-6</v>
      </c>
      <c r="M166" s="21">
        <f>(L166+Systeme!$S$21)/Systeme!$S$18</f>
        <v>5.3656916488512703E-9</v>
      </c>
      <c r="O166" s="8">
        <f>('DGL 4'!$P$15/'DGL 4'!$B$26)*(1-EXP(-'DGL 4'!$B$26*D166)) + ('DGL 4'!$P$16/'DGL 4'!$B$27)*(1-EXP(-'DGL 4'!$B$27*D166))+ ('DGL 4'!$P$17/'DGL 4'!$B$28)*(1-EXP(-'DGL 4'!$B$28*D166))</f>
        <v>2.9346721146933374E-10</v>
      </c>
      <c r="P166" s="21">
        <f>(O166+Systeme!$AA$21)/Systeme!$AA$18</f>
        <v>1.4673360573466687E-13</v>
      </c>
    </row>
    <row r="167" spans="1:16" x14ac:dyDescent="0.25">
      <c r="A167" s="4">
        <f t="shared" si="5"/>
        <v>165</v>
      </c>
      <c r="D167" s="19">
        <f>A167*0.001 *Systeme!$G$6</f>
        <v>165</v>
      </c>
      <c r="F167" s="8">
        <f>('DGL 4'!$P$3/'DGL 4'!$B$26)*(1-EXP(-'DGL 4'!$B$26*D167)) + ('DGL 4'!$P$4/'DGL 4'!$B$27)*(1-EXP(-'DGL 4'!$B$27*D167))+ ('DGL 4'!$P$5/'DGL 4'!$B$28)*(1-EXP(-'DGL 4'!$B$28*D167))</f>
        <v>-3.2880499426087848</v>
      </c>
      <c r="G167" s="21">
        <f>(F167+Systeme!$C$21)/Systeme!$C$18</f>
        <v>0.99934239001147818</v>
      </c>
      <c r="I167" s="8">
        <f>('DGL 4'!$P$7/'DGL 4'!$B$26)*(1-EXP(-'DGL 4'!$B$26*D167)) + ('DGL 4'!$P$8/'DGL 4'!$B$27)*(1-EXP(-'DGL 4'!$B$27*D167))+ ('DGL 4'!$P$9/'DGL 4'!$B$28)*(1-EXP(-'DGL 4'!$B$28*D167))</f>
        <v>3.2880472266882204</v>
      </c>
      <c r="J167" s="21">
        <f>(I167+Systeme!$K$21)/Systeme!$K$18</f>
        <v>6.5760944533764408E-3</v>
      </c>
      <c r="L167" s="8">
        <f t="shared" si="4"/>
        <v>2.7156216140849978E-6</v>
      </c>
      <c r="M167" s="21">
        <f>(L167+Systeme!$S$21)/Systeme!$S$18</f>
        <v>5.4312432281699953E-9</v>
      </c>
      <c r="O167" s="8">
        <f>('DGL 4'!$P$15/'DGL 4'!$B$26)*(1-EXP(-'DGL 4'!$B$26*D167)) + ('DGL 4'!$P$16/'DGL 4'!$B$27)*(1-EXP(-'DGL 4'!$B$27*D167))+ ('DGL 4'!$P$17/'DGL 4'!$B$28)*(1-EXP(-'DGL 4'!$B$28*D167))</f>
        <v>2.9895035947614945E-10</v>
      </c>
      <c r="P167" s="21">
        <f>(O167+Systeme!$AA$21)/Systeme!$AA$18</f>
        <v>1.4947517973807472E-13</v>
      </c>
    </row>
    <row r="168" spans="1:16" x14ac:dyDescent="0.25">
      <c r="A168" s="4">
        <f t="shared" si="5"/>
        <v>166</v>
      </c>
      <c r="D168" s="19">
        <f>A168*0.001 *Systeme!$G$6</f>
        <v>166</v>
      </c>
      <c r="F168" s="8">
        <f>('DGL 4'!$P$3/'DGL 4'!$B$26)*(1-EXP(-'DGL 4'!$B$26*D168)) + ('DGL 4'!$P$4/'DGL 4'!$B$27)*(1-EXP(-'DGL 4'!$B$27*D168))+ ('DGL 4'!$P$5/'DGL 4'!$B$28)*(1-EXP(-'DGL 4'!$B$28*D168))</f>
        <v>-3.3079048317098274</v>
      </c>
      <c r="G168" s="21">
        <f>(F168+Systeme!$C$21)/Systeme!$C$18</f>
        <v>0.99933841903365805</v>
      </c>
      <c r="I168" s="8">
        <f>('DGL 4'!$P$7/'DGL 4'!$B$26)*(1-EXP(-'DGL 4'!$B$26*D168)) + ('DGL 4'!$P$8/'DGL 4'!$B$27)*(1-EXP(-'DGL 4'!$B$27*D168))+ ('DGL 4'!$P$9/'DGL 4'!$B$28)*(1-EXP(-'DGL 4'!$B$28*D168))</f>
        <v>3.3079020828095973</v>
      </c>
      <c r="J168" s="21">
        <f>(I168+Systeme!$K$21)/Systeme!$K$18</f>
        <v>6.6158041656191949E-3</v>
      </c>
      <c r="L168" s="8">
        <f t="shared" si="4"/>
        <v>2.7485958594115163E-6</v>
      </c>
      <c r="M168" s="21">
        <f>(L168+Systeme!$S$21)/Systeme!$S$18</f>
        <v>5.4971917188230328E-9</v>
      </c>
      <c r="O168" s="8">
        <f>('DGL 4'!$P$15/'DGL 4'!$B$26)*(1-EXP(-'DGL 4'!$B$26*D168)) + ('DGL 4'!$P$16/'DGL 4'!$B$27)*(1-EXP(-'DGL 4'!$B$27*D168))+ ('DGL 4'!$P$17/'DGL 4'!$B$28)*(1-EXP(-'DGL 4'!$B$28*D168))</f>
        <v>3.0437069802480982E-10</v>
      </c>
      <c r="P168" s="21">
        <f>(O168+Systeme!$AA$21)/Systeme!$AA$18</f>
        <v>1.5218534901240491E-13</v>
      </c>
    </row>
    <row r="169" spans="1:16" x14ac:dyDescent="0.25">
      <c r="A169" s="4">
        <f t="shared" si="5"/>
        <v>167</v>
      </c>
      <c r="D169" s="19">
        <f>A169*0.001 *Systeme!$G$6</f>
        <v>167</v>
      </c>
      <c r="F169" s="8">
        <f>('DGL 4'!$P$3/'DGL 4'!$B$26)*(1-EXP(-'DGL 4'!$B$26*D169)) + ('DGL 4'!$P$4/'DGL 4'!$B$27)*(1-EXP(-'DGL 4'!$B$27*D169))+ ('DGL 4'!$P$5/'DGL 4'!$B$28)*(1-EXP(-'DGL 4'!$B$28*D169))</f>
        <v>-3.3277588472162458</v>
      </c>
      <c r="G169" s="21">
        <f>(F169+Systeme!$C$21)/Systeme!$C$18</f>
        <v>0.99933444823055673</v>
      </c>
      <c r="I169" s="8">
        <f>('DGL 4'!$P$7/'DGL 4'!$B$26)*(1-EXP(-'DGL 4'!$B$26*D169)) + ('DGL 4'!$P$8/'DGL 4'!$B$27)*(1-EXP(-'DGL 4'!$B$27*D169))+ ('DGL 4'!$P$9/'DGL 4'!$B$28)*(1-EXP(-'DGL 4'!$B$28*D169))</f>
        <v>3.3277560651377924</v>
      </c>
      <c r="J169" s="21">
        <f>(I169+Systeme!$K$21)/Systeme!$K$18</f>
        <v>6.6555121302755852E-3</v>
      </c>
      <c r="L169" s="8">
        <f t="shared" si="4"/>
        <v>2.7817685856243836E-6</v>
      </c>
      <c r="M169" s="21">
        <f>(L169+Systeme!$S$21)/Systeme!$S$18</f>
        <v>5.5635371712487669E-9</v>
      </c>
      <c r="O169" s="8">
        <f>('DGL 4'!$P$15/'DGL 4'!$B$26)*(1-EXP(-'DGL 4'!$B$26*D169)) + ('DGL 4'!$P$16/'DGL 4'!$B$27)*(1-EXP(-'DGL 4'!$B$27*D169))+ ('DGL 4'!$P$17/'DGL 4'!$B$28)*(1-EXP(-'DGL 4'!$B$28*D169))</f>
        <v>3.0986776501911589E-10</v>
      </c>
      <c r="P169" s="21">
        <f>(O169+Systeme!$AA$21)/Systeme!$AA$18</f>
        <v>1.5493388250955795E-13</v>
      </c>
    </row>
    <row r="170" spans="1:16" x14ac:dyDescent="0.25">
      <c r="A170" s="4">
        <f t="shared" si="5"/>
        <v>168</v>
      </c>
      <c r="D170" s="19">
        <f>A170*0.001 *Systeme!$G$6</f>
        <v>168</v>
      </c>
      <c r="F170" s="8">
        <f>('DGL 4'!$P$3/'DGL 4'!$B$26)*(1-EXP(-'DGL 4'!$B$26*D170)) + ('DGL 4'!$P$4/'DGL 4'!$B$27)*(1-EXP(-'DGL 4'!$B$27*D170))+ ('DGL 4'!$P$5/'DGL 4'!$B$28)*(1-EXP(-'DGL 4'!$B$28*D170))</f>
        <v>-3.3476119891665777</v>
      </c>
      <c r="G170" s="21">
        <f>(F170+Systeme!$C$21)/Systeme!$C$18</f>
        <v>0.99933047760216664</v>
      </c>
      <c r="I170" s="8">
        <f>('DGL 4'!$P$7/'DGL 4'!$B$26)*(1-EXP(-'DGL 4'!$B$26*D170)) + ('DGL 4'!$P$8/'DGL 4'!$B$27)*(1-EXP(-'DGL 4'!$B$27*D170))+ ('DGL 4'!$P$9/'DGL 4'!$B$28)*(1-EXP(-'DGL 4'!$B$28*D170))</f>
        <v>3.347609173711354</v>
      </c>
      <c r="J170" s="21">
        <f>(I170+Systeme!$K$21)/Systeme!$K$18</f>
        <v>6.695218347422708E-3</v>
      </c>
      <c r="L170" s="8">
        <f t="shared" si="4"/>
        <v>2.8151397816434873E-6</v>
      </c>
      <c r="M170" s="21">
        <f>(L170+Systeme!$S$21)/Systeme!$S$18</f>
        <v>5.6302795632869744E-9</v>
      </c>
      <c r="O170" s="8">
        <f>('DGL 4'!$P$15/'DGL 4'!$B$26)*(1-EXP(-'DGL 4'!$B$26*D170)) + ('DGL 4'!$P$16/'DGL 4'!$B$27)*(1-EXP(-'DGL 4'!$B$27*D170))+ ('DGL 4'!$P$17/'DGL 4'!$B$28)*(1-EXP(-'DGL 4'!$B$28*D170))</f>
        <v>3.1544198243055321E-10</v>
      </c>
      <c r="P170" s="21">
        <f>(O170+Systeme!$AA$21)/Systeme!$AA$18</f>
        <v>1.5772099121527659E-13</v>
      </c>
    </row>
    <row r="171" spans="1:16" x14ac:dyDescent="0.25">
      <c r="A171" s="4">
        <f t="shared" si="5"/>
        <v>169</v>
      </c>
      <c r="D171" s="19">
        <f>A171*0.001 *Systeme!$G$6</f>
        <v>169</v>
      </c>
      <c r="F171" s="8">
        <f>('DGL 4'!$P$3/'DGL 4'!$B$26)*(1-EXP(-'DGL 4'!$B$26*D171)) + ('DGL 4'!$P$4/'DGL 4'!$B$27)*(1-EXP(-'DGL 4'!$B$27*D171))+ ('DGL 4'!$P$5/'DGL 4'!$B$28)*(1-EXP(-'DGL 4'!$B$28*D171))</f>
        <v>-3.3674642575992126</v>
      </c>
      <c r="G171" s="21">
        <f>(F171+Systeme!$C$21)/Systeme!$C$18</f>
        <v>0.99932650714848026</v>
      </c>
      <c r="I171" s="8">
        <f>('DGL 4'!$P$7/'DGL 4'!$B$26)*(1-EXP(-'DGL 4'!$B$26*D171)) + ('DGL 4'!$P$8/'DGL 4'!$B$27)*(1-EXP(-'DGL 4'!$B$27*D171))+ ('DGL 4'!$P$9/'DGL 4'!$B$28)*(1-EXP(-'DGL 4'!$B$28*D171))</f>
        <v>3.3674614085686794</v>
      </c>
      <c r="J171" s="21">
        <f>(I171+Systeme!$K$21)/Systeme!$K$18</f>
        <v>6.7349228171373586E-3</v>
      </c>
      <c r="L171" s="8">
        <f t="shared" si="4"/>
        <v>2.8487094396691852E-6</v>
      </c>
      <c r="M171" s="21">
        <f>(L171+Systeme!$S$21)/Systeme!$S$18</f>
        <v>5.6974188793383708E-9</v>
      </c>
      <c r="O171" s="8">
        <f>('DGL 4'!$P$15/'DGL 4'!$B$26)*(1-EXP(-'DGL 4'!$B$26*D171)) + ('DGL 4'!$P$16/'DGL 4'!$B$27)*(1-EXP(-'DGL 4'!$B$27*D171))+ ('DGL 4'!$P$17/'DGL 4'!$B$28)*(1-EXP(-'DGL 4'!$B$28*D171))</f>
        <v>3.2109360038456297E-10</v>
      </c>
      <c r="P171" s="21">
        <f>(O171+Systeme!$AA$21)/Systeme!$AA$18</f>
        <v>1.6054680019228148E-13</v>
      </c>
    </row>
    <row r="172" spans="1:16" x14ac:dyDescent="0.25">
      <c r="A172" s="4">
        <f t="shared" si="5"/>
        <v>170</v>
      </c>
      <c r="D172" s="19">
        <f>A172*0.001 *Systeme!$G$6</f>
        <v>170</v>
      </c>
      <c r="F172" s="8">
        <f>('DGL 4'!$P$3/'DGL 4'!$B$26)*(1-EXP(-'DGL 4'!$B$26*D172)) + ('DGL 4'!$P$4/'DGL 4'!$B$27)*(1-EXP(-'DGL 4'!$B$27*D172))+ ('DGL 4'!$P$5/'DGL 4'!$B$28)*(1-EXP(-'DGL 4'!$B$28*D172))</f>
        <v>-3.3873156525526387</v>
      </c>
      <c r="G172" s="21">
        <f>(F172+Systeme!$C$21)/Systeme!$C$18</f>
        <v>0.99932253686948957</v>
      </c>
      <c r="I172" s="8">
        <f>('DGL 4'!$P$7/'DGL 4'!$B$26)*(1-EXP(-'DGL 4'!$B$26*D172)) + ('DGL 4'!$P$8/'DGL 4'!$B$27)*(1-EXP(-'DGL 4'!$B$27*D172))+ ('DGL 4'!$P$9/'DGL 4'!$B$28)*(1-EXP(-'DGL 4'!$B$28*D172))</f>
        <v>3.3873127697482643</v>
      </c>
      <c r="J172" s="21">
        <f>(I172+Systeme!$K$21)/Systeme!$K$18</f>
        <v>6.7746255394965284E-3</v>
      </c>
      <c r="L172" s="8">
        <f t="shared" si="4"/>
        <v>2.8824775512861171E-6</v>
      </c>
      <c r="M172" s="21">
        <f>(L172+Systeme!$S$21)/Systeme!$S$18</f>
        <v>5.7649551025722343E-9</v>
      </c>
      <c r="O172" s="8">
        <f>('DGL 4'!$P$15/'DGL 4'!$B$26)*(1-EXP(-'DGL 4'!$B$26*D172)) + ('DGL 4'!$P$16/'DGL 4'!$B$27)*(1-EXP(-'DGL 4'!$B$27*D172))+ ('DGL 4'!$P$17/'DGL 4'!$B$28)*(1-EXP(-'DGL 4'!$B$28*D172))</f>
        <v>3.2682304063579026E-10</v>
      </c>
      <c r="P172" s="21">
        <f>(O172+Systeme!$AA$21)/Systeme!$AA$18</f>
        <v>1.6341152031789513E-13</v>
      </c>
    </row>
    <row r="173" spans="1:16" x14ac:dyDescent="0.25">
      <c r="A173" s="4">
        <f t="shared" si="5"/>
        <v>171</v>
      </c>
      <c r="D173" s="19">
        <f>A173*0.001 *Systeme!$G$6</f>
        <v>171</v>
      </c>
      <c r="F173" s="8">
        <f>('DGL 4'!$P$3/'DGL 4'!$B$26)*(1-EXP(-'DGL 4'!$B$26*D173)) + ('DGL 4'!$P$4/'DGL 4'!$B$27)*(1-EXP(-'DGL 4'!$B$27*D173))+ ('DGL 4'!$P$5/'DGL 4'!$B$28)*(1-EXP(-'DGL 4'!$B$28*D173))</f>
        <v>-3.4071661740652446</v>
      </c>
      <c r="G173" s="21">
        <f>(F173+Systeme!$C$21)/Systeme!$C$18</f>
        <v>0.99931856676518693</v>
      </c>
      <c r="I173" s="8">
        <f>('DGL 4'!$P$7/'DGL 4'!$B$26)*(1-EXP(-'DGL 4'!$B$26*D173)) + ('DGL 4'!$P$8/'DGL 4'!$B$27)*(1-EXP(-'DGL 4'!$B$27*D173))+ ('DGL 4'!$P$9/'DGL 4'!$B$28)*(1-EXP(-'DGL 4'!$B$28*D173))</f>
        <v>3.4071632572885062</v>
      </c>
      <c r="J173" s="21">
        <f>(I173+Systeme!$K$21)/Systeme!$K$18</f>
        <v>6.8143265145770128E-3</v>
      </c>
      <c r="L173" s="8">
        <f t="shared" si="4"/>
        <v>2.9164441076362426E-6</v>
      </c>
      <c r="M173" s="21">
        <f>(L173+Systeme!$S$21)/Systeme!$S$18</f>
        <v>5.8328882152724854E-9</v>
      </c>
      <c r="O173" s="8">
        <f>('DGL 4'!$P$15/'DGL 4'!$B$26)*(1-EXP(-'DGL 4'!$B$26*D173)) + ('DGL 4'!$P$16/'DGL 4'!$B$27)*(1-EXP(-'DGL 4'!$B$27*D173))+ ('DGL 4'!$P$17/'DGL 4'!$B$28)*(1-EXP(-'DGL 4'!$B$28*D173))</f>
        <v>3.3263072352941736E-10</v>
      </c>
      <c r="P173" s="21">
        <f>(O173+Systeme!$AA$21)/Systeme!$AA$18</f>
        <v>1.6631536176470867E-13</v>
      </c>
    </row>
    <row r="174" spans="1:16" x14ac:dyDescent="0.25">
      <c r="A174" s="4">
        <f t="shared" si="5"/>
        <v>172</v>
      </c>
      <c r="D174" s="19">
        <f>A174*0.001 *Systeme!$G$6</f>
        <v>172</v>
      </c>
      <c r="F174" s="8">
        <f>('DGL 4'!$P$3/'DGL 4'!$B$26)*(1-EXP(-'DGL 4'!$B$26*D174)) + ('DGL 4'!$P$4/'DGL 4'!$B$27)*(1-EXP(-'DGL 4'!$B$27*D174))+ ('DGL 4'!$P$5/'DGL 4'!$B$28)*(1-EXP(-'DGL 4'!$B$28*D174))</f>
        <v>-3.4270158221755169</v>
      </c>
      <c r="G174" s="21">
        <f>(F174+Systeme!$C$21)/Systeme!$C$18</f>
        <v>0.99931459683556501</v>
      </c>
      <c r="I174" s="8">
        <f>('DGL 4'!$P$7/'DGL 4'!$B$26)*(1-EXP(-'DGL 4'!$B$26*D174)) + ('DGL 4'!$P$8/'DGL 4'!$B$27)*(1-EXP(-'DGL 4'!$B$27*D174))+ ('DGL 4'!$P$9/'DGL 4'!$B$28)*(1-EXP(-'DGL 4'!$B$28*D174))</f>
        <v>3.4270128712279022</v>
      </c>
      <c r="J174" s="21">
        <f>(I174+Systeme!$K$21)/Systeme!$K$18</f>
        <v>6.854025742455804E-3</v>
      </c>
      <c r="L174" s="8">
        <f t="shared" si="4"/>
        <v>2.9506090976397746E-6</v>
      </c>
      <c r="M174" s="21">
        <f>(L174+Systeme!$S$21)/Systeme!$S$18</f>
        <v>5.9012181952795493E-9</v>
      </c>
      <c r="O174" s="8">
        <f>('DGL 4'!$P$15/'DGL 4'!$B$26)*(1-EXP(-'DGL 4'!$B$26*D174)) + ('DGL 4'!$P$16/'DGL 4'!$B$27)*(1-EXP(-'DGL 4'!$B$27*D174))+ ('DGL 4'!$P$17/'DGL 4'!$B$28)*(1-EXP(-'DGL 4'!$B$28*D174))</f>
        <v>3.3851707071166914E-10</v>
      </c>
      <c r="P174" s="21">
        <f>(O174+Systeme!$AA$21)/Systeme!$AA$18</f>
        <v>1.6925853535583458E-13</v>
      </c>
    </row>
    <row r="175" spans="1:16" x14ac:dyDescent="0.25">
      <c r="A175" s="4">
        <f t="shared" si="5"/>
        <v>173</v>
      </c>
      <c r="D175" s="19">
        <f>A175*0.001 *Systeme!$G$6</f>
        <v>173.00000000000003</v>
      </c>
      <c r="F175" s="8">
        <f>('DGL 4'!$P$3/'DGL 4'!$B$26)*(1-EXP(-'DGL 4'!$B$26*D175)) + ('DGL 4'!$P$4/'DGL 4'!$B$27)*(1-EXP(-'DGL 4'!$B$27*D175))+ ('DGL 4'!$P$5/'DGL 4'!$B$28)*(1-EXP(-'DGL 4'!$B$28*D175))</f>
        <v>-3.4468645969218445</v>
      </c>
      <c r="G175" s="21">
        <f>(F175+Systeme!$C$21)/Systeme!$C$18</f>
        <v>0.99931062708061558</v>
      </c>
      <c r="I175" s="8">
        <f>('DGL 4'!$P$7/'DGL 4'!$B$26)*(1-EXP(-'DGL 4'!$B$26*D175)) + ('DGL 4'!$P$8/'DGL 4'!$B$27)*(1-EXP(-'DGL 4'!$B$27*D175))+ ('DGL 4'!$P$9/'DGL 4'!$B$28)*(1-EXP(-'DGL 4'!$B$28*D175))</f>
        <v>3.4468616116048492</v>
      </c>
      <c r="J175" s="21">
        <f>(I175+Systeme!$K$21)/Systeme!$K$18</f>
        <v>6.8937232232096982E-3</v>
      </c>
      <c r="L175" s="8">
        <f t="shared" si="4"/>
        <v>2.9849725130530903E-6</v>
      </c>
      <c r="M175" s="21">
        <f>(L175+Systeme!$S$21)/Systeme!$S$18</f>
        <v>5.9699450261061805E-9</v>
      </c>
      <c r="O175" s="8">
        <f>('DGL 4'!$P$15/'DGL 4'!$B$26)*(1-EXP(-'DGL 4'!$B$26*D175)) + ('DGL 4'!$P$16/'DGL 4'!$B$27)*(1-EXP(-'DGL 4'!$B$27*D175))+ ('DGL 4'!$P$17/'DGL 4'!$B$28)*(1-EXP(-'DGL 4'!$B$28*D175))</f>
        <v>3.4448233219956659E-10</v>
      </c>
      <c r="P175" s="21">
        <f>(O175+Systeme!$AA$21)/Systeme!$AA$18</f>
        <v>1.7224116609978329E-13</v>
      </c>
    </row>
    <row r="176" spans="1:16" x14ac:dyDescent="0.25">
      <c r="A176" s="4">
        <f t="shared" si="5"/>
        <v>174</v>
      </c>
      <c r="D176" s="19">
        <f>A176*0.001 *Systeme!$G$6</f>
        <v>174.00000000000003</v>
      </c>
      <c r="F176" s="8">
        <f>('DGL 4'!$P$3/'DGL 4'!$B$26)*(1-EXP(-'DGL 4'!$B$26*D176)) + ('DGL 4'!$P$4/'DGL 4'!$B$27)*(1-EXP(-'DGL 4'!$B$27*D176))+ ('DGL 4'!$P$5/'DGL 4'!$B$28)*(1-EXP(-'DGL 4'!$B$28*D176))</f>
        <v>-3.4667124983426656</v>
      </c>
      <c r="G176" s="21">
        <f>(F176+Systeme!$C$21)/Systeme!$C$18</f>
        <v>0.99930665750033154</v>
      </c>
      <c r="I176" s="8">
        <f>('DGL 4'!$P$7/'DGL 4'!$B$26)*(1-EXP(-'DGL 4'!$B$26*D176)) + ('DGL 4'!$P$8/'DGL 4'!$B$27)*(1-EXP(-'DGL 4'!$B$27*D176))+ ('DGL 4'!$P$9/'DGL 4'!$B$28)*(1-EXP(-'DGL 4'!$B$28*D176))</f>
        <v>3.4667094784577941</v>
      </c>
      <c r="J176" s="21">
        <f>(I176+Systeme!$K$21)/Systeme!$K$18</f>
        <v>6.9334189569155878E-3</v>
      </c>
      <c r="L176" s="8">
        <f t="shared" si="4"/>
        <v>3.0195343442325365E-6</v>
      </c>
      <c r="M176" s="21">
        <f>(L176+Systeme!$S$21)/Systeme!$S$18</f>
        <v>6.039068688465073E-9</v>
      </c>
      <c r="O176" s="8">
        <f>('DGL 4'!$P$15/'DGL 4'!$B$26)*(1-EXP(-'DGL 4'!$B$26*D176)) + ('DGL 4'!$P$16/'DGL 4'!$B$27)*(1-EXP(-'DGL 4'!$B$27*D176))+ ('DGL 4'!$P$17/'DGL 4'!$B$28)*(1-EXP(-'DGL 4'!$B$28*D176))</f>
        <v>3.505272698619763E-10</v>
      </c>
      <c r="P176" s="21">
        <f>(O176+Systeme!$AA$21)/Systeme!$AA$18</f>
        <v>1.7526363493098816E-13</v>
      </c>
    </row>
    <row r="177" spans="1:16" x14ac:dyDescent="0.25">
      <c r="A177" s="4">
        <f t="shared" si="5"/>
        <v>175</v>
      </c>
      <c r="D177" s="19">
        <f>A177*0.001 *Systeme!$G$6</f>
        <v>175.00000000000003</v>
      </c>
      <c r="F177" s="8">
        <f>('DGL 4'!$P$3/'DGL 4'!$B$26)*(1-EXP(-'DGL 4'!$B$26*D177)) + ('DGL 4'!$P$4/'DGL 4'!$B$27)*(1-EXP(-'DGL 4'!$B$27*D177))+ ('DGL 4'!$P$5/'DGL 4'!$B$28)*(1-EXP(-'DGL 4'!$B$28*D177))</f>
        <v>-3.4865595264763112</v>
      </c>
      <c r="G177" s="21">
        <f>(F177+Systeme!$C$21)/Systeme!$C$18</f>
        <v>0.99930268809470468</v>
      </c>
      <c r="I177" s="8">
        <f>('DGL 4'!$P$7/'DGL 4'!$B$26)*(1-EXP(-'DGL 4'!$B$26*D177)) + ('DGL 4'!$P$8/'DGL 4'!$B$27)*(1-EXP(-'DGL 4'!$B$27*D177))+ ('DGL 4'!$P$9/'DGL 4'!$B$28)*(1-EXP(-'DGL 4'!$B$28*D177))</f>
        <v>3.4865564718252497</v>
      </c>
      <c r="J177" s="21">
        <f>(I177+Systeme!$K$21)/Systeme!$K$18</f>
        <v>6.9731129436504998E-3</v>
      </c>
      <c r="L177" s="8">
        <f t="shared" si="4"/>
        <v>3.0542945485827373E-6</v>
      </c>
      <c r="M177" s="21">
        <f>(L177+Systeme!$S$21)/Systeme!$S$18</f>
        <v>6.1085890971654746E-9</v>
      </c>
      <c r="O177" s="8">
        <f>('DGL 4'!$P$15/'DGL 4'!$B$26)*(1-EXP(-'DGL 4'!$B$26*D177)) + ('DGL 4'!$P$16/'DGL 4'!$B$27)*(1-EXP(-'DGL 4'!$B$27*D177))+ ('DGL 4'!$P$17/'DGL 4'!$B$28)*(1-EXP(-'DGL 4'!$B$28*D177))</f>
        <v>3.5651284658808069E-10</v>
      </c>
      <c r="P177" s="21">
        <f>(O177+Systeme!$AA$21)/Systeme!$AA$18</f>
        <v>1.7825642329404035E-13</v>
      </c>
    </row>
    <row r="178" spans="1:16" x14ac:dyDescent="0.25">
      <c r="A178" s="4">
        <f t="shared" si="5"/>
        <v>176</v>
      </c>
      <c r="D178" s="19">
        <f>A178*0.001 *Systeme!$G$6</f>
        <v>176</v>
      </c>
      <c r="F178" s="8">
        <f>('DGL 4'!$P$3/'DGL 4'!$B$26)*(1-EXP(-'DGL 4'!$B$26*D178)) + ('DGL 4'!$P$4/'DGL 4'!$B$27)*(1-EXP(-'DGL 4'!$B$27*D178))+ ('DGL 4'!$P$5/'DGL 4'!$B$28)*(1-EXP(-'DGL 4'!$B$28*D178))</f>
        <v>-3.5064056813614846</v>
      </c>
      <c r="G178" s="21">
        <f>(F178+Systeme!$C$21)/Systeme!$C$18</f>
        <v>0.99929871886372768</v>
      </c>
      <c r="I178" s="8">
        <f>('DGL 4'!$P$7/'DGL 4'!$B$26)*(1-EXP(-'DGL 4'!$B$26*D178)) + ('DGL 4'!$P$8/'DGL 4'!$B$27)*(1-EXP(-'DGL 4'!$B$27*D178))+ ('DGL 4'!$P$9/'DGL 4'!$B$28)*(1-EXP(-'DGL 4'!$B$28*D178))</f>
        <v>3.5064025917455806</v>
      </c>
      <c r="J178" s="21">
        <f>(I178+Systeme!$K$21)/Systeme!$K$18</f>
        <v>7.0128051834911611E-3</v>
      </c>
      <c r="L178" s="8">
        <f t="shared" si="4"/>
        <v>3.0892531861169935E-6</v>
      </c>
      <c r="M178" s="21">
        <f>(L178+Systeme!$S$21)/Systeme!$S$18</f>
        <v>6.1785063722339871E-9</v>
      </c>
      <c r="O178" s="8">
        <f>('DGL 4'!$P$15/'DGL 4'!$B$26)*(1-EXP(-'DGL 4'!$B$26*D178)) + ('DGL 4'!$P$16/'DGL 4'!$B$27)*(1-EXP(-'DGL 4'!$B$27*D178))+ ('DGL 4'!$P$17/'DGL 4'!$B$28)*(1-EXP(-'DGL 4'!$B$28*D178))</f>
        <v>3.6271788914424286E-10</v>
      </c>
      <c r="P178" s="21">
        <f>(O178+Systeme!$AA$21)/Systeme!$AA$18</f>
        <v>1.8135894457212142E-13</v>
      </c>
    </row>
    <row r="179" spans="1:16" x14ac:dyDescent="0.25">
      <c r="A179" s="4">
        <f t="shared" si="5"/>
        <v>177</v>
      </c>
      <c r="D179" s="19">
        <f>A179*0.001 *Systeme!$G$6</f>
        <v>177</v>
      </c>
      <c r="F179" s="8">
        <f>('DGL 4'!$P$3/'DGL 4'!$B$26)*(1-EXP(-'DGL 4'!$B$26*D179)) + ('DGL 4'!$P$4/'DGL 4'!$B$27)*(1-EXP(-'DGL 4'!$B$27*D179))+ ('DGL 4'!$P$5/'DGL 4'!$B$28)*(1-EXP(-'DGL 4'!$B$28*D179))</f>
        <v>-3.5262509630363592</v>
      </c>
      <c r="G179" s="21">
        <f>(F179+Systeme!$C$21)/Systeme!$C$18</f>
        <v>0.99929474980739275</v>
      </c>
      <c r="I179" s="8">
        <f>('DGL 4'!$P$7/'DGL 4'!$B$26)*(1-EXP(-'DGL 4'!$B$26*D179)) + ('DGL 4'!$P$8/'DGL 4'!$B$27)*(1-EXP(-'DGL 4'!$B$27*D179))+ ('DGL 4'!$P$9/'DGL 4'!$B$28)*(1-EXP(-'DGL 4'!$B$28*D179))</f>
        <v>3.5262478382573161</v>
      </c>
      <c r="J179" s="21">
        <f>(I179+Systeme!$K$21)/Systeme!$K$18</f>
        <v>7.0524956765146323E-3</v>
      </c>
      <c r="L179" s="8">
        <f t="shared" si="4"/>
        <v>3.1244101786605336E-6</v>
      </c>
      <c r="M179" s="21">
        <f>(L179+Systeme!$S$21)/Systeme!$S$18</f>
        <v>6.2488203573210671E-9</v>
      </c>
      <c r="O179" s="8">
        <f>('DGL 4'!$P$15/'DGL 4'!$B$26)*(1-EXP(-'DGL 4'!$B$26*D179)) + ('DGL 4'!$P$16/'DGL 4'!$B$27)*(1-EXP(-'DGL 4'!$B$27*D179))+ ('DGL 4'!$P$17/'DGL 4'!$B$28)*(1-EXP(-'DGL 4'!$B$28*D179))</f>
        <v>3.6886441275550685E-10</v>
      </c>
      <c r="P179" s="21">
        <f>(O179+Systeme!$AA$21)/Systeme!$AA$18</f>
        <v>1.8443220637775343E-13</v>
      </c>
    </row>
    <row r="180" spans="1:16" x14ac:dyDescent="0.25">
      <c r="A180" s="4">
        <f t="shared" si="5"/>
        <v>178</v>
      </c>
      <c r="D180" s="19">
        <f>A180*0.001 *Systeme!$G$6</f>
        <v>178</v>
      </c>
      <c r="F180" s="8">
        <f>('DGL 4'!$P$3/'DGL 4'!$B$26)*(1-EXP(-'DGL 4'!$B$26*D180)) + ('DGL 4'!$P$4/'DGL 4'!$B$27)*(1-EXP(-'DGL 4'!$B$27*D180))+ ('DGL 4'!$P$5/'DGL 4'!$B$28)*(1-EXP(-'DGL 4'!$B$28*D180))</f>
        <v>-3.5460953715395864</v>
      </c>
      <c r="G180" s="21">
        <f>(F180+Systeme!$C$21)/Systeme!$C$18</f>
        <v>0.99929078092569212</v>
      </c>
      <c r="I180" s="8">
        <f>('DGL 4'!$P$7/'DGL 4'!$B$26)*(1-EXP(-'DGL 4'!$B$26*D180)) + ('DGL 4'!$P$8/'DGL 4'!$B$27)*(1-EXP(-'DGL 4'!$B$27*D180))+ ('DGL 4'!$P$9/'DGL 4'!$B$28)*(1-EXP(-'DGL 4'!$B$28*D180))</f>
        <v>3.5460922113987712</v>
      </c>
      <c r="J180" s="21">
        <f>(I180+Systeme!$K$21)/Systeme!$K$18</f>
        <v>7.0921844227975423E-3</v>
      </c>
      <c r="L180" s="8">
        <f t="shared" si="4"/>
        <v>3.1597655843474109E-6</v>
      </c>
      <c r="M180" s="21">
        <f>(L180+Systeme!$S$21)/Systeme!$S$18</f>
        <v>6.3195311686948219E-9</v>
      </c>
      <c r="O180" s="8">
        <f>('DGL 4'!$P$15/'DGL 4'!$B$26)*(1-EXP(-'DGL 4'!$B$26*D180)) + ('DGL 4'!$P$16/'DGL 4'!$B$27)*(1-EXP(-'DGL 4'!$B$27*D180))+ ('DGL 4'!$P$17/'DGL 4'!$B$28)*(1-EXP(-'DGL 4'!$B$28*D180))</f>
        <v>3.752309029898121E-10</v>
      </c>
      <c r="P180" s="21">
        <f>(O180+Systeme!$AA$21)/Systeme!$AA$18</f>
        <v>1.8761545149490604E-13</v>
      </c>
    </row>
    <row r="181" spans="1:16" x14ac:dyDescent="0.25">
      <c r="A181" s="4">
        <f t="shared" si="5"/>
        <v>179</v>
      </c>
      <c r="D181" s="19">
        <f>A181*0.001 *Systeme!$G$6</f>
        <v>179</v>
      </c>
      <c r="F181" s="8">
        <f>('DGL 4'!$P$3/'DGL 4'!$B$26)*(1-EXP(-'DGL 4'!$B$26*D181)) + ('DGL 4'!$P$4/'DGL 4'!$B$27)*(1-EXP(-'DGL 4'!$B$27*D181))+ ('DGL 4'!$P$5/'DGL 4'!$B$28)*(1-EXP(-'DGL 4'!$B$28*D181))</f>
        <v>-3.5659389069092904</v>
      </c>
      <c r="G181" s="21">
        <f>(F181+Systeme!$C$21)/Systeme!$C$18</f>
        <v>0.99928681221861804</v>
      </c>
      <c r="I181" s="8">
        <f>('DGL 4'!$P$7/'DGL 4'!$B$26)*(1-EXP(-'DGL 4'!$B$26*D181)) + ('DGL 4'!$P$8/'DGL 4'!$B$27)*(1-EXP(-'DGL 4'!$B$27*D181))+ ('DGL 4'!$P$9/'DGL 4'!$B$28)*(1-EXP(-'DGL 4'!$B$28*D181))</f>
        <v>3.5659357112084233</v>
      </c>
      <c r="J181" s="21">
        <f>(I181+Systeme!$K$21)/Systeme!$K$18</f>
        <v>7.1318714224168469E-3</v>
      </c>
      <c r="L181" s="8">
        <f t="shared" si="4"/>
        <v>3.1953193269865102E-6</v>
      </c>
      <c r="M181" s="21">
        <f>(L181+Systeme!$S$21)/Systeme!$S$18</f>
        <v>6.3906386539730202E-9</v>
      </c>
      <c r="O181" s="8">
        <f>('DGL 4'!$P$15/'DGL 4'!$B$26)*(1-EXP(-'DGL 4'!$B$26*D181)) + ('DGL 4'!$P$16/'DGL 4'!$B$27)*(1-EXP(-'DGL 4'!$B$27*D181))+ ('DGL 4'!$P$17/'DGL 4'!$B$28)*(1-EXP(-'DGL 4'!$B$28*D181))</f>
        <v>3.8154005595116697E-10</v>
      </c>
      <c r="P181" s="21">
        <f>(O181+Systeme!$AA$21)/Systeme!$AA$18</f>
        <v>1.9077002797558348E-13</v>
      </c>
    </row>
    <row r="182" spans="1:16" x14ac:dyDescent="0.25">
      <c r="A182" s="4">
        <f t="shared" si="5"/>
        <v>180</v>
      </c>
      <c r="D182" s="19">
        <f>A182*0.001 *Systeme!$G$6</f>
        <v>180</v>
      </c>
      <c r="F182" s="8">
        <f>('DGL 4'!$P$3/'DGL 4'!$B$26)*(1-EXP(-'DGL 4'!$B$26*D182)) + ('DGL 4'!$P$4/'DGL 4'!$B$27)*(1-EXP(-'DGL 4'!$B$27*D182))+ ('DGL 4'!$P$5/'DGL 4'!$B$28)*(1-EXP(-'DGL 4'!$B$28*D182))</f>
        <v>-3.5857815691841166</v>
      </c>
      <c r="G182" s="21">
        <f>(F182+Systeme!$C$21)/Systeme!$C$18</f>
        <v>0.99928284368616316</v>
      </c>
      <c r="I182" s="8">
        <f>('DGL 4'!$P$7/'DGL 4'!$B$26)*(1-EXP(-'DGL 4'!$B$26*D182)) + ('DGL 4'!$P$8/'DGL 4'!$B$27)*(1-EXP(-'DGL 4'!$B$27*D182))+ ('DGL 4'!$P$9/'DGL 4'!$B$28)*(1-EXP(-'DGL 4'!$B$28*D182))</f>
        <v>3.5857783377247552</v>
      </c>
      <c r="J182" s="21">
        <f>(I182+Systeme!$K$21)/Systeme!$K$18</f>
        <v>7.1715566754495105E-3</v>
      </c>
      <c r="L182" s="8">
        <f t="shared" si="4"/>
        <v>3.231071430530026E-6</v>
      </c>
      <c r="M182" s="21">
        <f>(L182+Systeme!$S$21)/Systeme!$S$18</f>
        <v>6.4621428610600519E-9</v>
      </c>
      <c r="O182" s="8">
        <f>('DGL 4'!$P$15/'DGL 4'!$B$26)*(1-EXP(-'DGL 4'!$B$26*D182)) + ('DGL 4'!$P$16/'DGL 4'!$B$27)*(1-EXP(-'DGL 4'!$B$27*D182))+ ('DGL 4'!$P$17/'DGL 4'!$B$28)*(1-EXP(-'DGL 4'!$B$28*D182))</f>
        <v>3.8793090018519188E-10</v>
      </c>
      <c r="P182" s="21">
        <f>(O182+Systeme!$AA$21)/Systeme!$AA$18</f>
        <v>1.9396545009259594E-13</v>
      </c>
    </row>
    <row r="183" spans="1:16" x14ac:dyDescent="0.25">
      <c r="A183" s="4">
        <f t="shared" si="5"/>
        <v>181</v>
      </c>
      <c r="D183" s="19">
        <f>A183*0.001 *Systeme!$G$6</f>
        <v>181</v>
      </c>
      <c r="F183" s="8">
        <f>('DGL 4'!$P$3/'DGL 4'!$B$26)*(1-EXP(-'DGL 4'!$B$26*D183)) + ('DGL 4'!$P$4/'DGL 4'!$B$27)*(1-EXP(-'DGL 4'!$B$27*D183))+ ('DGL 4'!$P$5/'DGL 4'!$B$28)*(1-EXP(-'DGL 4'!$B$28*D183))</f>
        <v>-3.6056233584026112</v>
      </c>
      <c r="G183" s="21">
        <f>(F183+Systeme!$C$21)/Systeme!$C$18</f>
        <v>0.9992788753283196</v>
      </c>
      <c r="I183" s="8">
        <f>('DGL 4'!$P$7/'DGL 4'!$B$26)*(1-EXP(-'DGL 4'!$B$26*D183)) + ('DGL 4'!$P$8/'DGL 4'!$B$27)*(1-EXP(-'DGL 4'!$B$27*D183))+ ('DGL 4'!$P$9/'DGL 4'!$B$28)*(1-EXP(-'DGL 4'!$B$28*D183))</f>
        <v>3.6056200909861467</v>
      </c>
      <c r="J183" s="21">
        <f>(I183+Systeme!$K$21)/Systeme!$K$18</f>
        <v>7.211240181972293E-3</v>
      </c>
      <c r="L183" s="8">
        <f t="shared" si="4"/>
        <v>3.2670219215287684E-6</v>
      </c>
      <c r="M183" s="21">
        <f>(L183+Systeme!$S$21)/Systeme!$S$18</f>
        <v>6.5340438430575367E-9</v>
      </c>
      <c r="O183" s="8">
        <f>('DGL 4'!$P$15/'DGL 4'!$B$26)*(1-EXP(-'DGL 4'!$B$26*D183)) + ('DGL 4'!$P$16/'DGL 4'!$B$27)*(1-EXP(-'DGL 4'!$B$27*D183))+ ('DGL 4'!$P$17/'DGL 4'!$B$28)*(1-EXP(-'DGL 4'!$B$28*D183))</f>
        <v>3.9454297424620921E-10</v>
      </c>
      <c r="P183" s="21">
        <f>(O183+Systeme!$AA$21)/Systeme!$AA$18</f>
        <v>1.972714871231046E-13</v>
      </c>
    </row>
    <row r="184" spans="1:16" x14ac:dyDescent="0.25">
      <c r="A184" s="4">
        <f t="shared" si="5"/>
        <v>182</v>
      </c>
      <c r="D184" s="19">
        <f>A184*0.001 *Systeme!$G$6</f>
        <v>182</v>
      </c>
      <c r="F184" s="8">
        <f>('DGL 4'!$P$3/'DGL 4'!$B$26)*(1-EXP(-'DGL 4'!$B$26*D184)) + ('DGL 4'!$P$4/'DGL 4'!$B$27)*(1-EXP(-'DGL 4'!$B$27*D184))+ ('DGL 4'!$P$5/'DGL 4'!$B$28)*(1-EXP(-'DGL 4'!$B$28*D184))</f>
        <v>-3.6254642746028973</v>
      </c>
      <c r="G184" s="21">
        <f>(F184+Systeme!$C$21)/Systeme!$C$18</f>
        <v>0.99927490714507949</v>
      </c>
      <c r="I184" s="8">
        <f>('DGL 4'!$P$7/'DGL 4'!$B$26)*(1-EXP(-'DGL 4'!$B$26*D184)) + ('DGL 4'!$P$8/'DGL 4'!$B$27)*(1-EXP(-'DGL 4'!$B$27*D184))+ ('DGL 4'!$P$9/'DGL 4'!$B$28)*(1-EXP(-'DGL 4'!$B$28*D184))</f>
        <v>3.6254609710310772</v>
      </c>
      <c r="J184" s="21">
        <f>(I184+Systeme!$K$21)/Systeme!$K$18</f>
        <v>7.2509219420621544E-3</v>
      </c>
      <c r="L184" s="8">
        <f t="shared" si="4"/>
        <v>3.3031707214680687E-6</v>
      </c>
      <c r="M184" s="21">
        <f>(L184+Systeme!$S$21)/Systeme!$S$18</f>
        <v>6.6063414429361375E-9</v>
      </c>
      <c r="O184" s="8">
        <f>('DGL 4'!$P$15/'DGL 4'!$B$26)*(1-EXP(-'DGL 4'!$B$26*D184)) + ('DGL 4'!$P$16/'DGL 4'!$B$27)*(1-EXP(-'DGL 4'!$B$27*D184))+ ('DGL 4'!$P$17/'DGL 4'!$B$28)*(1-EXP(-'DGL 4'!$B$28*D184))</f>
        <v>4.0109863325664408E-10</v>
      </c>
      <c r="P184" s="21">
        <f>(O184+Systeme!$AA$21)/Systeme!$AA$18</f>
        <v>2.0054931662832204E-13</v>
      </c>
    </row>
    <row r="185" spans="1:16" x14ac:dyDescent="0.25">
      <c r="A185" s="4">
        <f t="shared" si="5"/>
        <v>183</v>
      </c>
      <c r="D185" s="19">
        <f>A185*0.001 *Systeme!$G$6</f>
        <v>183</v>
      </c>
      <c r="F185" s="8">
        <f>('DGL 4'!$P$3/'DGL 4'!$B$26)*(1-EXP(-'DGL 4'!$B$26*D185)) + ('DGL 4'!$P$4/'DGL 4'!$B$27)*(1-EXP(-'DGL 4'!$B$27*D185))+ ('DGL 4'!$P$5/'DGL 4'!$B$28)*(1-EXP(-'DGL 4'!$B$28*D185))</f>
        <v>-3.6453043178235189</v>
      </c>
      <c r="G185" s="21">
        <f>(F185+Systeme!$C$21)/Systeme!$C$18</f>
        <v>0.99927093913643528</v>
      </c>
      <c r="I185" s="8">
        <f>('DGL 4'!$P$7/'DGL 4'!$B$26)*(1-EXP(-'DGL 4'!$B$26*D185)) + ('DGL 4'!$P$8/'DGL 4'!$B$27)*(1-EXP(-'DGL 4'!$B$27*D185))+ ('DGL 4'!$P$9/'DGL 4'!$B$28)*(1-EXP(-'DGL 4'!$B$28*D185))</f>
        <v>3.6453009778979264</v>
      </c>
      <c r="J185" s="21">
        <f>(I185+Systeme!$K$21)/Systeme!$K$18</f>
        <v>7.2906019557958529E-3</v>
      </c>
      <c r="L185" s="8">
        <f t="shared" si="4"/>
        <v>3.3395178552924915E-6</v>
      </c>
      <c r="M185" s="21">
        <f>(L185+Systeme!$S$21)/Systeme!$S$18</f>
        <v>6.6790357105849832E-9</v>
      </c>
      <c r="O185" s="8">
        <f>('DGL 4'!$P$15/'DGL 4'!$B$26)*(1-EXP(-'DGL 4'!$B$26*D185)) + ('DGL 4'!$P$16/'DGL 4'!$B$27)*(1-EXP(-'DGL 4'!$B$27*D185))+ ('DGL 4'!$P$17/'DGL 4'!$B$28)*(1-EXP(-'DGL 4'!$B$28*D185))</f>
        <v>4.0773724565949798E-10</v>
      </c>
      <c r="P185" s="21">
        <f>(O185+Systeme!$AA$21)/Systeme!$AA$18</f>
        <v>2.0386862282974899E-13</v>
      </c>
    </row>
    <row r="186" spans="1:16" x14ac:dyDescent="0.25">
      <c r="A186" s="4">
        <f t="shared" si="5"/>
        <v>184</v>
      </c>
      <c r="D186" s="19">
        <f>A186*0.001 *Systeme!$G$6</f>
        <v>184</v>
      </c>
      <c r="F186" s="8">
        <f>('DGL 4'!$P$3/'DGL 4'!$B$26)*(1-EXP(-'DGL 4'!$B$26*D186)) + ('DGL 4'!$P$4/'DGL 4'!$B$27)*(1-EXP(-'DGL 4'!$B$27*D186))+ ('DGL 4'!$P$5/'DGL 4'!$B$28)*(1-EXP(-'DGL 4'!$B$28*D186))</f>
        <v>-3.665143488102915</v>
      </c>
      <c r="G186" s="21">
        <f>(F186+Systeme!$C$21)/Systeme!$C$18</f>
        <v>0.9992669713023794</v>
      </c>
      <c r="I186" s="8">
        <f>('DGL 4'!$P$7/'DGL 4'!$B$26)*(1-EXP(-'DGL 4'!$B$26*D186)) + ('DGL 4'!$P$8/'DGL 4'!$B$27)*(1-EXP(-'DGL 4'!$B$27*D186))+ ('DGL 4'!$P$9/'DGL 4'!$B$28)*(1-EXP(-'DGL 4'!$B$28*D186))</f>
        <v>3.6651401116251416</v>
      </c>
      <c r="J186" s="21">
        <f>(I186+Systeme!$K$21)/Systeme!$K$18</f>
        <v>7.3302802232502835E-3</v>
      </c>
      <c r="L186" s="8">
        <f t="shared" si="4"/>
        <v>3.3760633139731265E-6</v>
      </c>
      <c r="M186" s="21">
        <f>(L186+Systeme!$S$21)/Systeme!$S$18</f>
        <v>6.7521266279462528E-9</v>
      </c>
      <c r="O186" s="8">
        <f>('DGL 4'!$P$15/'DGL 4'!$B$26)*(1-EXP(-'DGL 4'!$B$26*D186)) + ('DGL 4'!$P$16/'DGL 4'!$B$27)*(1-EXP(-'DGL 4'!$B$27*D186))+ ('DGL 4'!$P$17/'DGL 4'!$B$28)*(1-EXP(-'DGL 4'!$B$28*D186))</f>
        <v>4.1445940267021558E-10</v>
      </c>
      <c r="P186" s="21">
        <f>(O186+Systeme!$AA$21)/Systeme!$AA$18</f>
        <v>2.072297013351078E-13</v>
      </c>
    </row>
    <row r="187" spans="1:16" x14ac:dyDescent="0.25">
      <c r="A187" s="4">
        <f t="shared" si="5"/>
        <v>185</v>
      </c>
      <c r="D187" s="19">
        <f>A187*0.001 *Systeme!$G$6</f>
        <v>185</v>
      </c>
      <c r="F187" s="8">
        <f>('DGL 4'!$P$3/'DGL 4'!$B$26)*(1-EXP(-'DGL 4'!$B$26*D187)) + ('DGL 4'!$P$4/'DGL 4'!$B$27)*(1-EXP(-'DGL 4'!$B$27*D187))+ ('DGL 4'!$P$5/'DGL 4'!$B$28)*(1-EXP(-'DGL 4'!$B$28*D187))</f>
        <v>-3.6849817854795242</v>
      </c>
      <c r="G187" s="21">
        <f>(F187+Systeme!$C$21)/Systeme!$C$18</f>
        <v>0.99926300364290399</v>
      </c>
      <c r="I187" s="8">
        <f>('DGL 4'!$P$7/'DGL 4'!$B$26)*(1-EXP(-'DGL 4'!$B$26*D187)) + ('DGL 4'!$P$8/'DGL 4'!$B$27)*(1-EXP(-'DGL 4'!$B$27*D187))+ ('DGL 4'!$P$9/'DGL 4'!$B$28)*(1-EXP(-'DGL 4'!$B$28*D187))</f>
        <v>3.68497837225117</v>
      </c>
      <c r="J187" s="21">
        <f>(I187+Systeme!$K$21)/Systeme!$K$18</f>
        <v>7.3699567445023395E-3</v>
      </c>
      <c r="L187" s="8">
        <f t="shared" si="4"/>
        <v>3.412807088821611E-6</v>
      </c>
      <c r="M187" s="21">
        <f>(L187+Systeme!$S$21)/Systeme!$S$18</f>
        <v>6.8256141776432218E-9</v>
      </c>
      <c r="O187" s="8">
        <f>('DGL 4'!$P$15/'DGL 4'!$B$26)*(1-EXP(-'DGL 4'!$B$26*D187)) + ('DGL 4'!$P$16/'DGL 4'!$B$27)*(1-EXP(-'DGL 4'!$B$27*D187))+ ('DGL 4'!$P$17/'DGL 4'!$B$28)*(1-EXP(-'DGL 4'!$B$28*D187))</f>
        <v>4.2126535495633916E-10</v>
      </c>
      <c r="P187" s="21">
        <f>(O187+Systeme!$AA$21)/Systeme!$AA$18</f>
        <v>2.1063267747816959E-13</v>
      </c>
    </row>
    <row r="188" spans="1:16" x14ac:dyDescent="0.25">
      <c r="A188" s="4">
        <f t="shared" si="5"/>
        <v>186</v>
      </c>
      <c r="D188" s="19">
        <f>A188*0.001 *Systeme!$G$6</f>
        <v>186</v>
      </c>
      <c r="F188" s="8">
        <f>('DGL 4'!$P$3/'DGL 4'!$B$26)*(1-EXP(-'DGL 4'!$B$26*D188)) + ('DGL 4'!$P$4/'DGL 4'!$B$27)*(1-EXP(-'DGL 4'!$B$27*D188))+ ('DGL 4'!$P$5/'DGL 4'!$B$28)*(1-EXP(-'DGL 4'!$B$28*D188))</f>
        <v>-3.7048192099915762</v>
      </c>
      <c r="G188" s="21">
        <f>(F188+Systeme!$C$21)/Systeme!$C$18</f>
        <v>0.9992590361580016</v>
      </c>
      <c r="I188" s="8">
        <f>('DGL 4'!$P$7/'DGL 4'!$B$26)*(1-EXP(-'DGL 4'!$B$26*D188)) + ('DGL 4'!$P$8/'DGL 4'!$B$27)*(1-EXP(-'DGL 4'!$B$27*D188))+ ('DGL 4'!$P$9/'DGL 4'!$B$28)*(1-EXP(-'DGL 4'!$B$28*D188))</f>
        <v>3.7048157598144238</v>
      </c>
      <c r="J188" s="21">
        <f>(I188+Systeme!$K$21)/Systeme!$K$18</f>
        <v>7.4096315196288476E-3</v>
      </c>
      <c r="L188" s="8">
        <f t="shared" si="4"/>
        <v>3.449749135844382E-6</v>
      </c>
      <c r="M188" s="21">
        <f>(L188+Systeme!$S$21)/Systeme!$S$18</f>
        <v>6.8994982716887636E-9</v>
      </c>
      <c r="O188" s="8">
        <f>('DGL 4'!$P$15/'DGL 4'!$B$26)*(1-EXP(-'DGL 4'!$B$26*D188)) + ('DGL 4'!$P$16/'DGL 4'!$B$27)*(1-EXP(-'DGL 4'!$B$27*D188))+ ('DGL 4'!$P$17/'DGL 4'!$B$28)*(1-EXP(-'DGL 4'!$B$28*D188))</f>
        <v>4.2801657541575305E-10</v>
      </c>
      <c r="P188" s="21">
        <f>(O188+Systeme!$AA$21)/Systeme!$AA$18</f>
        <v>2.1400828770787652E-13</v>
      </c>
    </row>
    <row r="189" spans="1:16" x14ac:dyDescent="0.25">
      <c r="A189" s="4">
        <f t="shared" si="5"/>
        <v>187</v>
      </c>
      <c r="D189" s="19">
        <f>A189*0.001 *Systeme!$G$6</f>
        <v>187</v>
      </c>
      <c r="F189" s="8">
        <f>('DGL 4'!$P$3/'DGL 4'!$B$26)*(1-EXP(-'DGL 4'!$B$26*D189)) + ('DGL 4'!$P$4/'DGL 4'!$B$27)*(1-EXP(-'DGL 4'!$B$27*D189))+ ('DGL 4'!$P$5/'DGL 4'!$B$28)*(1-EXP(-'DGL 4'!$B$28*D189))</f>
        <v>-3.724655761677774</v>
      </c>
      <c r="G189" s="21">
        <f>(F189+Systeme!$C$21)/Systeme!$C$18</f>
        <v>0.99925506884766435</v>
      </c>
      <c r="I189" s="8">
        <f>('DGL 4'!$P$7/'DGL 4'!$B$26)*(1-EXP(-'DGL 4'!$B$26*D189)) + ('DGL 4'!$P$8/'DGL 4'!$B$27)*(1-EXP(-'DGL 4'!$B$27*D189))+ ('DGL 4'!$P$9/'DGL 4'!$B$28)*(1-EXP(-'DGL 4'!$B$28*D189))</f>
        <v>3.7246522743532675</v>
      </c>
      <c r="J189" s="21">
        <f>(I189+Systeme!$K$21)/Systeme!$K$18</f>
        <v>7.4493045487065354E-3</v>
      </c>
      <c r="L189" s="8">
        <f t="shared" si="4"/>
        <v>3.486889515292072E-6</v>
      </c>
      <c r="M189" s="21">
        <f>(L189+Systeme!$S$21)/Systeme!$S$18</f>
        <v>6.9737790305841437E-9</v>
      </c>
      <c r="O189" s="8">
        <f>('DGL 4'!$P$15/'DGL 4'!$B$26)*(1-EXP(-'DGL 4'!$B$26*D189)) + ('DGL 4'!$P$16/'DGL 4'!$B$27)*(1-EXP(-'DGL 4'!$B$27*D189))+ ('DGL 4'!$P$17/'DGL 4'!$B$28)*(1-EXP(-'DGL 4'!$B$28*D189))</f>
        <v>4.3499120939375496E-10</v>
      </c>
      <c r="P189" s="21">
        <f>(O189+Systeme!$AA$21)/Systeme!$AA$18</f>
        <v>2.1749560469687749E-13</v>
      </c>
    </row>
    <row r="190" spans="1:16" x14ac:dyDescent="0.25">
      <c r="A190" s="4">
        <f t="shared" si="5"/>
        <v>188</v>
      </c>
      <c r="D190" s="19">
        <f>A190*0.001 *Systeme!$G$6</f>
        <v>188</v>
      </c>
      <c r="F190" s="8">
        <f>('DGL 4'!$P$3/'DGL 4'!$B$26)*(1-EXP(-'DGL 4'!$B$26*D190)) + ('DGL 4'!$P$4/'DGL 4'!$B$27)*(1-EXP(-'DGL 4'!$B$27*D190))+ ('DGL 4'!$P$5/'DGL 4'!$B$28)*(1-EXP(-'DGL 4'!$B$28*D190))</f>
        <v>-3.7444914405764487</v>
      </c>
      <c r="G190" s="21">
        <f>(F190+Systeme!$C$21)/Systeme!$C$18</f>
        <v>0.99925110171188458</v>
      </c>
      <c r="I190" s="8">
        <f>('DGL 4'!$P$7/'DGL 4'!$B$26)*(1-EXP(-'DGL 4'!$B$26*D190)) + ('DGL 4'!$P$8/'DGL 4'!$B$27)*(1-EXP(-'DGL 4'!$B$27*D190))+ ('DGL 4'!$P$9/'DGL 4'!$B$28)*(1-EXP(-'DGL 4'!$B$28*D190))</f>
        <v>3.7444879159062143</v>
      </c>
      <c r="J190" s="21">
        <f>(I190+Systeme!$K$21)/Systeme!$K$18</f>
        <v>7.488975831812429E-3</v>
      </c>
      <c r="L190" s="8">
        <f t="shared" si="4"/>
        <v>3.5242281834436864E-6</v>
      </c>
      <c r="M190" s="21">
        <f>(L190+Systeme!$S$21)/Systeme!$S$18</f>
        <v>7.0484563668873723E-9</v>
      </c>
      <c r="O190" s="8">
        <f>('DGL 4'!$P$15/'DGL 4'!$B$26)*(1-EXP(-'DGL 4'!$B$26*D190)) + ('DGL 4'!$P$16/'DGL 4'!$B$27)*(1-EXP(-'DGL 4'!$B$27*D190))+ ('DGL 4'!$P$17/'DGL 4'!$B$28)*(1-EXP(-'DGL 4'!$B$28*D190))</f>
        <v>4.4205090130901292E-10</v>
      </c>
      <c r="P190" s="21">
        <f>(O190+Systeme!$AA$21)/Systeme!$AA$18</f>
        <v>2.2102545065450645E-13</v>
      </c>
    </row>
    <row r="191" spans="1:16" x14ac:dyDescent="0.25">
      <c r="A191" s="4">
        <f t="shared" si="5"/>
        <v>189</v>
      </c>
      <c r="D191" s="19">
        <f>A191*0.001 *Systeme!$G$6</f>
        <v>189</v>
      </c>
      <c r="F191" s="8">
        <f>('DGL 4'!$P$3/'DGL 4'!$B$26)*(1-EXP(-'DGL 4'!$B$26*D191)) + ('DGL 4'!$P$4/'DGL 4'!$B$27)*(1-EXP(-'DGL 4'!$B$27*D191))+ ('DGL 4'!$P$5/'DGL 4'!$B$28)*(1-EXP(-'DGL 4'!$B$28*D191))</f>
        <v>-3.7643262467257799</v>
      </c>
      <c r="G191" s="21">
        <f>(F191+Systeme!$C$21)/Systeme!$C$18</f>
        <v>0.99924713475065496</v>
      </c>
      <c r="I191" s="8">
        <f>('DGL 4'!$P$7/'DGL 4'!$B$26)*(1-EXP(-'DGL 4'!$B$26*D191)) + ('DGL 4'!$P$8/'DGL 4'!$B$27)*(1-EXP(-'DGL 4'!$B$27*D191))+ ('DGL 4'!$P$9/'DGL 4'!$B$28)*(1-EXP(-'DGL 4'!$B$28*D191))</f>
        <v>3.7643226845116264</v>
      </c>
      <c r="J191" s="21">
        <f>(I191+Systeme!$K$21)/Systeme!$K$18</f>
        <v>7.5286453690232525E-3</v>
      </c>
      <c r="L191" s="8">
        <f t="shared" si="4"/>
        <v>3.5617650963064209E-6</v>
      </c>
      <c r="M191" s="21">
        <f>(L191+Systeme!$S$21)/Systeme!$S$18</f>
        <v>7.1235301926128418E-9</v>
      </c>
      <c r="O191" s="8">
        <f>('DGL 4'!$P$15/'DGL 4'!$B$26)*(1-EXP(-'DGL 4'!$B$26*D191)) + ('DGL 4'!$P$16/'DGL 4'!$B$27)*(1-EXP(-'DGL 4'!$B$27*D191))+ ('DGL 4'!$P$17/'DGL 4'!$B$28)*(1-EXP(-'DGL 4'!$B$28*D191))</f>
        <v>4.4905712330046976E-10</v>
      </c>
      <c r="P191" s="21">
        <f>(O191+Systeme!$AA$21)/Systeme!$AA$18</f>
        <v>2.2452856165023487E-13</v>
      </c>
    </row>
    <row r="192" spans="1:16" x14ac:dyDescent="0.25">
      <c r="A192" s="4">
        <f t="shared" si="5"/>
        <v>190</v>
      </c>
      <c r="D192" s="19">
        <f>A192*0.001 *Systeme!$G$6</f>
        <v>190</v>
      </c>
      <c r="F192" s="8">
        <f>('DGL 4'!$P$3/'DGL 4'!$B$26)*(1-EXP(-'DGL 4'!$B$26*D192)) + ('DGL 4'!$P$4/'DGL 4'!$B$27)*(1-EXP(-'DGL 4'!$B$27*D192))+ ('DGL 4'!$P$5/'DGL 4'!$B$28)*(1-EXP(-'DGL 4'!$B$28*D192))</f>
        <v>-3.7841601801644709</v>
      </c>
      <c r="G192" s="21">
        <f>(F192+Systeme!$C$21)/Systeme!$C$18</f>
        <v>0.99924316796396706</v>
      </c>
      <c r="I192" s="8">
        <f>('DGL 4'!$P$7/'DGL 4'!$B$26)*(1-EXP(-'DGL 4'!$B$26*D192)) + ('DGL 4'!$P$8/'DGL 4'!$B$27)*(1-EXP(-'DGL 4'!$B$27*D192))+ ('DGL 4'!$P$9/'DGL 4'!$B$28)*(1-EXP(-'DGL 4'!$B$28*D192))</f>
        <v>3.7841565802078696</v>
      </c>
      <c r="J192" s="21">
        <f>(I192+Systeme!$K$21)/Systeme!$K$18</f>
        <v>7.568313160415739E-3</v>
      </c>
      <c r="L192" s="8">
        <f t="shared" si="4"/>
        <v>3.5995003132425129E-6</v>
      </c>
      <c r="M192" s="21">
        <f>(L192+Systeme!$S$21)/Systeme!$S$18</f>
        <v>7.199000626485026E-9</v>
      </c>
      <c r="O192" s="8">
        <f>('DGL 4'!$P$15/'DGL 4'!$B$26)*(1-EXP(-'DGL 4'!$B$26*D192)) + ('DGL 4'!$P$16/'DGL 4'!$B$27)*(1-EXP(-'DGL 4'!$B$27*D192))+ ('DGL 4'!$P$17/'DGL 4'!$B$28)*(1-EXP(-'DGL 4'!$B$28*D192))</f>
        <v>4.562880209302636E-10</v>
      </c>
      <c r="P192" s="21">
        <f>(O192+Systeme!$AA$21)/Systeme!$AA$18</f>
        <v>2.2814401046513182E-13</v>
      </c>
    </row>
    <row r="193" spans="1:16" x14ac:dyDescent="0.25">
      <c r="A193" s="4">
        <f t="shared" si="5"/>
        <v>191</v>
      </c>
      <c r="D193" s="19">
        <f>A193*0.001 *Systeme!$G$6</f>
        <v>191</v>
      </c>
      <c r="F193" s="8">
        <f>('DGL 4'!$P$3/'DGL 4'!$B$26)*(1-EXP(-'DGL 4'!$B$26*D193)) + ('DGL 4'!$P$4/'DGL 4'!$B$27)*(1-EXP(-'DGL 4'!$B$27*D193))+ ('DGL 4'!$P$5/'DGL 4'!$B$28)*(1-EXP(-'DGL 4'!$B$28*D193))</f>
        <v>-3.8039932409306947</v>
      </c>
      <c r="G193" s="21">
        <f>(F193+Systeme!$C$21)/Systeme!$C$18</f>
        <v>0.99923920135181377</v>
      </c>
      <c r="I193" s="8">
        <f>('DGL 4'!$P$7/'DGL 4'!$B$26)*(1-EXP(-'DGL 4'!$B$26*D193)) + ('DGL 4'!$P$8/'DGL 4'!$B$27)*(1-EXP(-'DGL 4'!$B$27*D193))+ ('DGL 4'!$P$9/'DGL 4'!$B$28)*(1-EXP(-'DGL 4'!$B$28*D193))</f>
        <v>3.8039896030334708</v>
      </c>
      <c r="J193" s="21">
        <f>(I193+Systeme!$K$21)/Systeme!$K$18</f>
        <v>7.6079792060669412E-3</v>
      </c>
      <c r="L193" s="8">
        <f t="shared" si="4"/>
        <v>3.6374337577867611E-6</v>
      </c>
      <c r="M193" s="21">
        <f>(L193+Systeme!$S$21)/Systeme!$S$18</f>
        <v>7.2748675155735219E-9</v>
      </c>
      <c r="O193" s="8">
        <f>('DGL 4'!$P$15/'DGL 4'!$B$26)*(1-EXP(-'DGL 4'!$B$26*D193)) + ('DGL 4'!$P$16/'DGL 4'!$B$27)*(1-EXP(-'DGL 4'!$B$27*D193))+ ('DGL 4'!$P$17/'DGL 4'!$B$28)*(1-EXP(-'DGL 4'!$B$28*D193))</f>
        <v>4.6346612029950218E-10</v>
      </c>
      <c r="P193" s="21">
        <f>(O193+Systeme!$AA$21)/Systeme!$AA$18</f>
        <v>2.3173306014975109E-13</v>
      </c>
    </row>
    <row r="194" spans="1:16" x14ac:dyDescent="0.25">
      <c r="A194" s="4">
        <f t="shared" si="5"/>
        <v>192</v>
      </c>
      <c r="D194" s="19">
        <f>A194*0.001 *Systeme!$G$6</f>
        <v>192</v>
      </c>
      <c r="F194" s="8">
        <f>('DGL 4'!$P$3/'DGL 4'!$B$26)*(1-EXP(-'DGL 4'!$B$26*D194)) + ('DGL 4'!$P$4/'DGL 4'!$B$27)*(1-EXP(-'DGL 4'!$B$27*D194))+ ('DGL 4'!$P$5/'DGL 4'!$B$28)*(1-EXP(-'DGL 4'!$B$28*D194))</f>
        <v>-3.8238254290631546</v>
      </c>
      <c r="G194" s="21">
        <f>(F194+Systeme!$C$21)/Systeme!$C$18</f>
        <v>0.99923523491418742</v>
      </c>
      <c r="I194" s="8">
        <f>('DGL 4'!$P$7/'DGL 4'!$B$26)*(1-EXP(-'DGL 4'!$B$26*D194)) + ('DGL 4'!$P$8/'DGL 4'!$B$27)*(1-EXP(-'DGL 4'!$B$27*D194))+ ('DGL 4'!$P$9/'DGL 4'!$B$28)*(1-EXP(-'DGL 4'!$B$28*D194))</f>
        <v>3.8238217530267957</v>
      </c>
      <c r="J194" s="21">
        <f>(I194+Systeme!$K$21)/Systeme!$K$18</f>
        <v>7.6476435060535914E-3</v>
      </c>
      <c r="L194" s="8">
        <f t="shared" si="4"/>
        <v>3.6755654891310746E-6</v>
      </c>
      <c r="M194" s="21">
        <f>(L194+Systeme!$S$21)/Systeme!$S$18</f>
        <v>7.3511309782621496E-9</v>
      </c>
      <c r="O194" s="8">
        <f>('DGL 4'!$P$15/'DGL 4'!$B$26)*(1-EXP(-'DGL 4'!$B$26*D194)) + ('DGL 4'!$P$16/'DGL 4'!$B$27)*(1-EXP(-'DGL 4'!$B$27*D194))+ ('DGL 4'!$P$17/'DGL 4'!$B$28)*(1-EXP(-'DGL 4'!$B$28*D194))</f>
        <v>4.7086973729848491E-10</v>
      </c>
      <c r="P194" s="21">
        <f>(O194+Systeme!$AA$21)/Systeme!$AA$18</f>
        <v>2.3543486864924247E-13</v>
      </c>
    </row>
    <row r="195" spans="1:16" x14ac:dyDescent="0.25">
      <c r="A195" s="4">
        <f t="shared" si="5"/>
        <v>193</v>
      </c>
      <c r="D195" s="19">
        <f>A195*0.001 *Systeme!$G$6</f>
        <v>193</v>
      </c>
      <c r="F195" s="8">
        <f>('DGL 4'!$P$3/'DGL 4'!$B$26)*(1-EXP(-'DGL 4'!$B$26*D195)) + ('DGL 4'!$P$4/'DGL 4'!$B$27)*(1-EXP(-'DGL 4'!$B$27*D195))+ ('DGL 4'!$P$5/'DGL 4'!$B$28)*(1-EXP(-'DGL 4'!$B$28*D195))</f>
        <v>-3.8436567445999228</v>
      </c>
      <c r="G195" s="21">
        <f>(F195+Systeme!$C$21)/Systeme!$C$18</f>
        <v>0.99923126865108003</v>
      </c>
      <c r="I195" s="8">
        <f>('DGL 4'!$P$7/'DGL 4'!$B$26)*(1-EXP(-'DGL 4'!$B$26*D195)) + ('DGL 4'!$P$8/'DGL 4'!$B$27)*(1-EXP(-'DGL 4'!$B$27*D195))+ ('DGL 4'!$P$9/'DGL 4'!$B$28)*(1-EXP(-'DGL 4'!$B$28*D195))</f>
        <v>3.8436530302262732</v>
      </c>
      <c r="J195" s="21">
        <f>(I195+Systeme!$K$21)/Systeme!$K$18</f>
        <v>7.6873060604525463E-3</v>
      </c>
      <c r="L195" s="8">
        <f t="shared" si="4"/>
        <v>3.7138954279761476E-6</v>
      </c>
      <c r="M195" s="21">
        <f>(L195+Systeme!$S$21)/Systeme!$S$18</f>
        <v>7.4277908559522956E-9</v>
      </c>
      <c r="O195" s="8">
        <f>('DGL 4'!$P$15/'DGL 4'!$B$26)*(1-EXP(-'DGL 4'!$B$26*D195)) + ('DGL 4'!$P$16/'DGL 4'!$B$27)*(1-EXP(-'DGL 4'!$B$27*D195))+ ('DGL 4'!$P$17/'DGL 4'!$B$28)*(1-EXP(-'DGL 4'!$B$28*D195))</f>
        <v>4.7822156759753931E-10</v>
      </c>
      <c r="P195" s="21">
        <f>(O195+Systeme!$AA$21)/Systeme!$AA$18</f>
        <v>2.3911078379876967E-13</v>
      </c>
    </row>
    <row r="196" spans="1:16" x14ac:dyDescent="0.25">
      <c r="A196" s="4">
        <f t="shared" si="5"/>
        <v>194</v>
      </c>
      <c r="D196" s="19">
        <f>A196*0.001 *Systeme!$G$6</f>
        <v>194</v>
      </c>
      <c r="F196" s="8">
        <f>('DGL 4'!$P$3/'DGL 4'!$B$26)*(1-EXP(-'DGL 4'!$B$26*D196)) + ('DGL 4'!$P$4/'DGL 4'!$B$27)*(1-EXP(-'DGL 4'!$B$27*D196))+ ('DGL 4'!$P$5/'DGL 4'!$B$28)*(1-EXP(-'DGL 4'!$B$28*D196))</f>
        <v>-3.8634871875794943</v>
      </c>
      <c r="G196" s="21">
        <f>(F196+Systeme!$C$21)/Systeme!$C$18</f>
        <v>0.99922730256248415</v>
      </c>
      <c r="I196" s="8">
        <f>('DGL 4'!$P$7/'DGL 4'!$B$26)*(1-EXP(-'DGL 4'!$B$26*D196)) + ('DGL 4'!$P$8/'DGL 4'!$B$27)*(1-EXP(-'DGL 4'!$B$27*D196))+ ('DGL 4'!$P$9/'DGL 4'!$B$28)*(1-EXP(-'DGL 4'!$B$28*D196))</f>
        <v>3.8634834346702327</v>
      </c>
      <c r="J196" s="21">
        <f>(I196+Systeme!$K$21)/Systeme!$K$18</f>
        <v>7.7269668693404651E-3</v>
      </c>
      <c r="L196" s="8">
        <f t="shared" ref="L196:L259" si="6">-(F196+I196+O196)</f>
        <v>3.7524236009406613E-6</v>
      </c>
      <c r="M196" s="21">
        <f>(L196+Systeme!$S$21)/Systeme!$S$18</f>
        <v>7.5048472018813223E-9</v>
      </c>
      <c r="O196" s="8">
        <f>('DGL 4'!$P$15/'DGL 4'!$B$26)*(1-EXP(-'DGL 4'!$B$26*D196)) + ('DGL 4'!$P$16/'DGL 4'!$B$27)*(1-EXP(-'DGL 4'!$B$27*D196))+ ('DGL 4'!$P$17/'DGL 4'!$B$28)*(1-EXP(-'DGL 4'!$B$28*D196))</f>
        <v>4.8566063779072188E-10</v>
      </c>
      <c r="P196" s="21">
        <f>(O196+Systeme!$AA$21)/Systeme!$AA$18</f>
        <v>2.4283031889536096E-13</v>
      </c>
    </row>
    <row r="197" spans="1:16" x14ac:dyDescent="0.25">
      <c r="A197" s="4">
        <f t="shared" ref="A197:A260" si="7">A196+1</f>
        <v>195</v>
      </c>
      <c r="D197" s="19">
        <f>A197*0.001 *Systeme!$G$6</f>
        <v>195</v>
      </c>
      <c r="F197" s="8">
        <f>('DGL 4'!$P$3/'DGL 4'!$B$26)*(1-EXP(-'DGL 4'!$B$26*D197)) + ('DGL 4'!$P$4/'DGL 4'!$B$27)*(1-EXP(-'DGL 4'!$B$27*D197))+ ('DGL 4'!$P$5/'DGL 4'!$B$28)*(1-EXP(-'DGL 4'!$B$28*D197))</f>
        <v>-3.8833167580403583</v>
      </c>
      <c r="G197" s="21">
        <f>(F197+Systeme!$C$21)/Systeme!$C$18</f>
        <v>0.99922333664839191</v>
      </c>
      <c r="I197" s="8">
        <f>('DGL 4'!$P$7/'DGL 4'!$B$26)*(1-EXP(-'DGL 4'!$B$26*D197)) + ('DGL 4'!$P$8/'DGL 4'!$B$27)*(1-EXP(-'DGL 4'!$B$27*D197))+ ('DGL 4'!$P$9/'DGL 4'!$B$28)*(1-EXP(-'DGL 4'!$B$28*D197))</f>
        <v>3.8833129663971722</v>
      </c>
      <c r="J197" s="21">
        <f>(I197+Systeme!$K$21)/Systeme!$K$18</f>
        <v>7.7666259327943445E-3</v>
      </c>
      <c r="L197" s="8">
        <f t="shared" si="6"/>
        <v>3.7911499987211853E-6</v>
      </c>
      <c r="M197" s="21">
        <f>(L197+Systeme!$S$21)/Systeme!$S$18</f>
        <v>7.5822999974423701E-9</v>
      </c>
      <c r="O197" s="8">
        <f>('DGL 4'!$P$15/'DGL 4'!$B$26)*(1-EXP(-'DGL 4'!$B$26*D197)) + ('DGL 4'!$P$16/'DGL 4'!$B$27)*(1-EXP(-'DGL 4'!$B$27*D197))+ ('DGL 4'!$P$17/'DGL 4'!$B$28)*(1-EXP(-'DGL 4'!$B$28*D197))</f>
        <v>4.9318736952425751E-10</v>
      </c>
      <c r="P197" s="21">
        <f>(O197+Systeme!$AA$21)/Systeme!$AA$18</f>
        <v>2.4659368476212878E-13</v>
      </c>
    </row>
    <row r="198" spans="1:16" x14ac:dyDescent="0.25">
      <c r="A198" s="4">
        <f t="shared" si="7"/>
        <v>196</v>
      </c>
      <c r="D198" s="19">
        <f>A198*0.001 *Systeme!$G$6</f>
        <v>196</v>
      </c>
      <c r="F198" s="8">
        <f>('DGL 4'!$P$3/'DGL 4'!$B$26)*(1-EXP(-'DGL 4'!$B$26*D198)) + ('DGL 4'!$P$4/'DGL 4'!$B$27)*(1-EXP(-'DGL 4'!$B$27*D198))+ ('DGL 4'!$P$5/'DGL 4'!$B$28)*(1-EXP(-'DGL 4'!$B$28*D198))</f>
        <v>-3.9031454560209013</v>
      </c>
      <c r="G198" s="21">
        <f>(F198+Systeme!$C$21)/Systeme!$C$18</f>
        <v>0.99921937090879587</v>
      </c>
      <c r="I198" s="8">
        <f>('DGL 4'!$P$7/'DGL 4'!$B$26)*(1-EXP(-'DGL 4'!$B$26*D198)) + ('DGL 4'!$P$8/'DGL 4'!$B$27)*(1-EXP(-'DGL 4'!$B$27*D198))+ ('DGL 4'!$P$9/'DGL 4'!$B$28)*(1-EXP(-'DGL 4'!$B$28*D198))</f>
        <v>3.9031416254454876</v>
      </c>
      <c r="J198" s="21">
        <f>(I198+Systeme!$K$21)/Systeme!$K$18</f>
        <v>7.8062832508909753E-3</v>
      </c>
      <c r="L198" s="8">
        <f t="shared" si="6"/>
        <v>3.8300746114006308E-6</v>
      </c>
      <c r="M198" s="21">
        <f>(L198+Systeme!$S$21)/Systeme!$S$18</f>
        <v>7.6601492228012617E-9</v>
      </c>
      <c r="O198" s="8">
        <f>('DGL 4'!$P$15/'DGL 4'!$B$26)*(1-EXP(-'DGL 4'!$B$26*D198)) + ('DGL 4'!$P$16/'DGL 4'!$B$27)*(1-EXP(-'DGL 4'!$B$27*D198))+ ('DGL 4'!$P$17/'DGL 4'!$B$28)*(1-EXP(-'DGL 4'!$B$28*D198))</f>
        <v>5.0080235401359086E-10</v>
      </c>
      <c r="P198" s="21">
        <f>(O198+Systeme!$AA$21)/Systeme!$AA$18</f>
        <v>2.5040117700679544E-13</v>
      </c>
    </row>
    <row r="199" spans="1:16" x14ac:dyDescent="0.25">
      <c r="A199" s="4">
        <f t="shared" si="7"/>
        <v>197</v>
      </c>
      <c r="D199" s="19">
        <f>A199*0.001 *Systeme!$G$6</f>
        <v>197</v>
      </c>
      <c r="F199" s="8">
        <f>('DGL 4'!$P$3/'DGL 4'!$B$26)*(1-EXP(-'DGL 4'!$B$26*D199)) + ('DGL 4'!$P$4/'DGL 4'!$B$27)*(1-EXP(-'DGL 4'!$B$27*D199))+ ('DGL 4'!$P$5/'DGL 4'!$B$28)*(1-EXP(-'DGL 4'!$B$28*D199))</f>
        <v>-3.9229732815595129</v>
      </c>
      <c r="G199" s="21">
        <f>(F199+Systeme!$C$21)/Systeme!$C$18</f>
        <v>0.99921540534368813</v>
      </c>
      <c r="I199" s="8">
        <f>('DGL 4'!$P$7/'DGL 4'!$B$26)*(1-EXP(-'DGL 4'!$B$26*D199)) + ('DGL 4'!$P$8/'DGL 4'!$B$27)*(1-EXP(-'DGL 4'!$B$27*D199))+ ('DGL 4'!$P$9/'DGL 4'!$B$28)*(1-EXP(-'DGL 4'!$B$28*D199))</f>
        <v>3.9229694118535754</v>
      </c>
      <c r="J199" s="21">
        <f>(I199+Systeme!$K$21)/Systeme!$K$18</f>
        <v>7.8459388237071513E-3</v>
      </c>
      <c r="L199" s="8">
        <f t="shared" si="6"/>
        <v>3.8691974314537672E-6</v>
      </c>
      <c r="M199" s="21">
        <f>(L199+Systeme!$S$21)/Systeme!$S$18</f>
        <v>7.7383948629075352E-9</v>
      </c>
      <c r="O199" s="8">
        <f>('DGL 4'!$P$15/'DGL 4'!$B$26)*(1-EXP(-'DGL 4'!$B$26*D199)) + ('DGL 4'!$P$16/'DGL 4'!$B$27)*(1-EXP(-'DGL 4'!$B$27*D199))+ ('DGL 4'!$P$17/'DGL 4'!$B$28)*(1-EXP(-'DGL 4'!$B$28*D199))</f>
        <v>5.085060110618031E-10</v>
      </c>
      <c r="P199" s="21">
        <f>(O199+Systeme!$AA$21)/Systeme!$AA$18</f>
        <v>2.5425300553090153E-13</v>
      </c>
    </row>
    <row r="200" spans="1:16" x14ac:dyDescent="0.25">
      <c r="A200" s="4">
        <f t="shared" si="7"/>
        <v>198</v>
      </c>
      <c r="D200" s="19">
        <f>A200*0.001 *Systeme!$G$6</f>
        <v>198</v>
      </c>
      <c r="F200" s="8">
        <f>('DGL 4'!$P$3/'DGL 4'!$B$26)*(1-EXP(-'DGL 4'!$B$26*D200)) + ('DGL 4'!$P$4/'DGL 4'!$B$27)*(1-EXP(-'DGL 4'!$B$27*D200))+ ('DGL 4'!$P$5/'DGL 4'!$B$28)*(1-EXP(-'DGL 4'!$B$28*D200))</f>
        <v>-3.9428002346945288</v>
      </c>
      <c r="G200" s="21">
        <f>(F200+Systeme!$C$21)/Systeme!$C$18</f>
        <v>0.99921143995306105</v>
      </c>
      <c r="I200" s="8">
        <f>('DGL 4'!$P$7/'DGL 4'!$B$26)*(1-EXP(-'DGL 4'!$B$26*D200)) + ('DGL 4'!$P$8/'DGL 4'!$B$27)*(1-EXP(-'DGL 4'!$B$27*D200))+ ('DGL 4'!$P$9/'DGL 4'!$B$28)*(1-EXP(-'DGL 4'!$B$28*D200))</f>
        <v>3.9427963256597818</v>
      </c>
      <c r="J200" s="21">
        <f>(I200+Systeme!$K$21)/Systeme!$K$18</f>
        <v>7.8855926513195628E-3</v>
      </c>
      <c r="L200" s="8">
        <f t="shared" si="6"/>
        <v>3.9085184485867456E-6</v>
      </c>
      <c r="M200" s="21">
        <f>(L200+Systeme!$S$21)/Systeme!$S$18</f>
        <v>7.8170368971734907E-9</v>
      </c>
      <c r="O200" s="8">
        <f>('DGL 4'!$P$15/'DGL 4'!$B$26)*(1-EXP(-'DGL 4'!$B$26*D200)) + ('DGL 4'!$P$16/'DGL 4'!$B$27)*(1-EXP(-'DGL 4'!$B$27*D200))+ ('DGL 4'!$P$17/'DGL 4'!$B$28)*(1-EXP(-'DGL 4'!$B$28*D200))</f>
        <v>5.1629842046617413E-10</v>
      </c>
      <c r="P200" s="21">
        <f>(O200+Systeme!$AA$21)/Systeme!$AA$18</f>
        <v>2.5814921023308706E-13</v>
      </c>
    </row>
    <row r="201" spans="1:16" x14ac:dyDescent="0.25">
      <c r="A201" s="4">
        <f t="shared" si="7"/>
        <v>199</v>
      </c>
      <c r="D201" s="19">
        <f>A201*0.001 *Systeme!$G$6</f>
        <v>199</v>
      </c>
      <c r="F201" s="8">
        <f>('DGL 4'!$P$3/'DGL 4'!$B$26)*(1-EXP(-'DGL 4'!$B$26*D201)) + ('DGL 4'!$P$4/'DGL 4'!$B$27)*(1-EXP(-'DGL 4'!$B$27*D201))+ ('DGL 4'!$P$5/'DGL 4'!$B$28)*(1-EXP(-'DGL 4'!$B$28*D201))</f>
        <v>-3.9626263154643877</v>
      </c>
      <c r="G201" s="21">
        <f>(F201+Systeme!$C$21)/Systeme!$C$18</f>
        <v>0.99920747473690719</v>
      </c>
      <c r="I201" s="8">
        <f>('DGL 4'!$P$7/'DGL 4'!$B$26)*(1-EXP(-'DGL 4'!$B$26*D201)) + ('DGL 4'!$P$8/'DGL 4'!$B$27)*(1-EXP(-'DGL 4'!$B$27*D201))+ ('DGL 4'!$P$9/'DGL 4'!$B$28)*(1-EXP(-'DGL 4'!$B$28*D201))</f>
        <v>3.9626223669025538</v>
      </c>
      <c r="J201" s="21">
        <f>(I201+Systeme!$K$21)/Systeme!$K$18</f>
        <v>7.9252447338051084E-3</v>
      </c>
      <c r="L201" s="8">
        <f t="shared" si="6"/>
        <v>3.9480376536004357E-6</v>
      </c>
      <c r="M201" s="21">
        <f>(L201+Systeme!$S$21)/Systeme!$S$18</f>
        <v>7.8960753072008711E-9</v>
      </c>
      <c r="O201" s="8">
        <f>('DGL 4'!$P$15/'DGL 4'!$B$26)*(1-EXP(-'DGL 4'!$B$26*D201)) + ('DGL 4'!$P$16/'DGL 4'!$B$27)*(1-EXP(-'DGL 4'!$B$27*D201))+ ('DGL 4'!$P$17/'DGL 4'!$B$28)*(1-EXP(-'DGL 4'!$B$28*D201))</f>
        <v>5.241803436618897E-10</v>
      </c>
      <c r="P201" s="21">
        <f>(O201+Systeme!$AA$21)/Systeme!$AA$18</f>
        <v>2.6209017183094485E-13</v>
      </c>
    </row>
    <row r="202" spans="1:16" x14ac:dyDescent="0.25">
      <c r="A202" s="4">
        <f t="shared" si="7"/>
        <v>200</v>
      </c>
      <c r="D202" s="19">
        <f>A202*0.001 *Systeme!$G$6</f>
        <v>200</v>
      </c>
      <c r="F202" s="8">
        <f>('DGL 4'!$P$3/'DGL 4'!$B$26)*(1-EXP(-'DGL 4'!$B$26*D202)) + ('DGL 4'!$P$4/'DGL 4'!$B$27)*(1-EXP(-'DGL 4'!$B$27*D202))+ ('DGL 4'!$P$5/'DGL 4'!$B$28)*(1-EXP(-'DGL 4'!$B$28*D202))</f>
        <v>-3.9824515239075278</v>
      </c>
      <c r="G202" s="21">
        <f>(F202+Systeme!$C$21)/Systeme!$C$18</f>
        <v>0.99920350969521843</v>
      </c>
      <c r="I202" s="8">
        <f>('DGL 4'!$P$7/'DGL 4'!$B$26)*(1-EXP(-'DGL 4'!$B$26*D202)) + ('DGL 4'!$P$8/'DGL 4'!$B$27)*(1-EXP(-'DGL 4'!$B$27*D202))+ ('DGL 4'!$P$9/'DGL 4'!$B$28)*(1-EXP(-'DGL 4'!$B$28*D202))</f>
        <v>3.9824475356203384</v>
      </c>
      <c r="J202" s="21">
        <f>(I202+Systeme!$K$21)/Systeme!$K$18</f>
        <v>7.9648950712406762E-3</v>
      </c>
      <c r="L202" s="8">
        <f t="shared" si="6"/>
        <v>3.9877550373622773E-6</v>
      </c>
      <c r="M202" s="21">
        <f>(L202+Systeme!$S$21)/Systeme!$S$18</f>
        <v>7.9755100747245541E-9</v>
      </c>
      <c r="O202" s="8">
        <f>('DGL 4'!$P$15/'DGL 4'!$B$26)*(1-EXP(-'DGL 4'!$B$26*D202)) + ('DGL 4'!$P$16/'DGL 4'!$B$27)*(1-EXP(-'DGL 4'!$B$27*D202))+ ('DGL 4'!$P$17/'DGL 4'!$B$28)*(1-EXP(-'DGL 4'!$B$28*D202))</f>
        <v>5.321520314249123E-10</v>
      </c>
      <c r="P202" s="21">
        <f>(O202+Systeme!$AA$21)/Systeme!$AA$18</f>
        <v>2.6607601571245616E-13</v>
      </c>
    </row>
    <row r="203" spans="1:16" x14ac:dyDescent="0.25">
      <c r="A203" s="4">
        <f t="shared" si="7"/>
        <v>201</v>
      </c>
      <c r="D203" s="19">
        <f>A203*0.001 *Systeme!$G$6</f>
        <v>201</v>
      </c>
      <c r="F203" s="8">
        <f>('DGL 4'!$P$3/'DGL 4'!$B$26)*(1-EXP(-'DGL 4'!$B$26*D203)) + ('DGL 4'!$P$4/'DGL 4'!$B$27)*(1-EXP(-'DGL 4'!$B$27*D203))+ ('DGL 4'!$P$5/'DGL 4'!$B$28)*(1-EXP(-'DGL 4'!$B$28*D203))</f>
        <v>-4.0022758600620785</v>
      </c>
      <c r="G203" s="21">
        <f>(F203+Systeme!$C$21)/Systeme!$C$18</f>
        <v>0.99919954482798767</v>
      </c>
      <c r="I203" s="8">
        <f>('DGL 4'!$P$7/'DGL 4'!$B$26)*(1-EXP(-'DGL 4'!$B$26*D203)) + ('DGL 4'!$P$8/'DGL 4'!$B$27)*(1-EXP(-'DGL 4'!$B$27*D203))+ ('DGL 4'!$P$9/'DGL 4'!$B$28)*(1-EXP(-'DGL 4'!$B$28*D203))</f>
        <v>4.0022718318514467</v>
      </c>
      <c r="J203" s="21">
        <f>(I203+Systeme!$K$21)/Systeme!$K$18</f>
        <v>8.0045436637028941E-3</v>
      </c>
      <c r="L203" s="8">
        <f t="shared" si="6"/>
        <v>4.0276705569382981E-6</v>
      </c>
      <c r="M203" s="21">
        <f>(L203+Systeme!$S$21)/Systeme!$S$18</f>
        <v>8.0553411138765962E-9</v>
      </c>
      <c r="O203" s="8">
        <f>('DGL 4'!$P$15/'DGL 4'!$B$26)*(1-EXP(-'DGL 4'!$B$26*D203)) + ('DGL 4'!$P$16/'DGL 4'!$B$27)*(1-EXP(-'DGL 4'!$B$27*D203))+ ('DGL 4'!$P$17/'DGL 4'!$B$28)*(1-EXP(-'DGL 4'!$B$28*D203))</f>
        <v>5.400747852407628E-10</v>
      </c>
      <c r="P203" s="21">
        <f>(O203+Systeme!$AA$21)/Systeme!$AA$18</f>
        <v>2.7003739262038141E-13</v>
      </c>
    </row>
    <row r="204" spans="1:16" x14ac:dyDescent="0.25">
      <c r="A204" s="4">
        <f t="shared" si="7"/>
        <v>202</v>
      </c>
      <c r="D204" s="19">
        <f>A204*0.001 *Systeme!$G$6</f>
        <v>202</v>
      </c>
      <c r="F204" s="8">
        <f>('DGL 4'!$P$3/'DGL 4'!$B$26)*(1-EXP(-'DGL 4'!$B$26*D204)) + ('DGL 4'!$P$4/'DGL 4'!$B$27)*(1-EXP(-'DGL 4'!$B$27*D204))+ ('DGL 4'!$P$5/'DGL 4'!$B$28)*(1-EXP(-'DGL 4'!$B$28*D204))</f>
        <v>-4.0220993239668426</v>
      </c>
      <c r="G204" s="21">
        <f>(F204+Systeme!$C$21)/Systeme!$C$18</f>
        <v>0.9991955801352066</v>
      </c>
      <c r="I204" s="8">
        <f>('DGL 4'!$P$7/'DGL 4'!$B$26)*(1-EXP(-'DGL 4'!$B$26*D204)) + ('DGL 4'!$P$8/'DGL 4'!$B$27)*(1-EXP(-'DGL 4'!$B$27*D204))+ ('DGL 4'!$P$9/'DGL 4'!$B$28)*(1-EXP(-'DGL 4'!$B$28*D204))</f>
        <v>4.022095255634345</v>
      </c>
      <c r="J204" s="21">
        <f>(I204+Systeme!$K$21)/Systeme!$K$18</f>
        <v>8.0441905112686903E-3</v>
      </c>
      <c r="L204" s="8">
        <f t="shared" si="6"/>
        <v>4.0677842704611418E-6</v>
      </c>
      <c r="M204" s="21">
        <f>(L204+Systeme!$S$21)/Systeme!$S$18</f>
        <v>8.1355685409222832E-9</v>
      </c>
      <c r="O204" s="8">
        <f>('DGL 4'!$P$15/'DGL 4'!$B$26)*(1-EXP(-'DGL 4'!$B$26*D204)) + ('DGL 4'!$P$16/'DGL 4'!$B$27)*(1-EXP(-'DGL 4'!$B$27*D204))+ ('DGL 4'!$P$17/'DGL 4'!$B$28)*(1-EXP(-'DGL 4'!$B$28*D204))</f>
        <v>5.4822709208684345E-10</v>
      </c>
      <c r="P204" s="21">
        <f>(O204+Systeme!$AA$21)/Systeme!$AA$18</f>
        <v>2.7411354604342172E-13</v>
      </c>
    </row>
    <row r="205" spans="1:16" x14ac:dyDescent="0.25">
      <c r="A205" s="4">
        <f t="shared" si="7"/>
        <v>203</v>
      </c>
      <c r="D205" s="19">
        <f>A205*0.001 *Systeme!$G$6</f>
        <v>203</v>
      </c>
      <c r="F205" s="8">
        <f>('DGL 4'!$P$3/'DGL 4'!$B$26)*(1-EXP(-'DGL 4'!$B$26*D205)) + ('DGL 4'!$P$4/'DGL 4'!$B$27)*(1-EXP(-'DGL 4'!$B$27*D205))+ ('DGL 4'!$P$5/'DGL 4'!$B$28)*(1-EXP(-'DGL 4'!$B$28*D205))</f>
        <v>-4.0419219156598443</v>
      </c>
      <c r="G205" s="21">
        <f>(F205+Systeme!$C$21)/Systeme!$C$18</f>
        <v>0.99919161561686798</v>
      </c>
      <c r="I205" s="8">
        <f>('DGL 4'!$P$7/'DGL 4'!$B$26)*(1-EXP(-'DGL 4'!$B$26*D205)) + ('DGL 4'!$P$8/'DGL 4'!$B$27)*(1-EXP(-'DGL 4'!$B$27*D205))+ ('DGL 4'!$P$9/'DGL 4'!$B$28)*(1-EXP(-'DGL 4'!$B$28*D205))</f>
        <v>4.04191780700741</v>
      </c>
      <c r="J205" s="21">
        <f>(I205+Systeme!$K$21)/Systeme!$K$18</f>
        <v>8.0838356140148192E-3</v>
      </c>
      <c r="L205" s="8">
        <f t="shared" si="6"/>
        <v>4.1080961027990673E-6</v>
      </c>
      <c r="M205" s="21">
        <f>(L205+Systeme!$S$21)/Systeme!$S$18</f>
        <v>8.216192205598134E-9</v>
      </c>
      <c r="O205" s="8">
        <f>('DGL 4'!$P$15/'DGL 4'!$B$26)*(1-EXP(-'DGL 4'!$B$26*D205)) + ('DGL 4'!$P$16/'DGL 4'!$B$27)*(1-EXP(-'DGL 4'!$B$27*D205))+ ('DGL 4'!$P$17/'DGL 4'!$B$28)*(1-EXP(-'DGL 4'!$B$28*D205))</f>
        <v>5.5633147687163959E-10</v>
      </c>
      <c r="P205" s="21">
        <f>(O205+Systeme!$AA$21)/Systeme!$AA$18</f>
        <v>2.7816573843581979E-13</v>
      </c>
    </row>
    <row r="206" spans="1:16" x14ac:dyDescent="0.25">
      <c r="A206" s="4">
        <f t="shared" si="7"/>
        <v>204</v>
      </c>
      <c r="D206" s="19">
        <f>A206*0.001 *Systeme!$G$6</f>
        <v>204.00000000000003</v>
      </c>
      <c r="F206" s="8">
        <f>('DGL 4'!$P$3/'DGL 4'!$B$26)*(1-EXP(-'DGL 4'!$B$26*D206)) + ('DGL 4'!$P$4/'DGL 4'!$B$27)*(1-EXP(-'DGL 4'!$B$27*D206))+ ('DGL 4'!$P$5/'DGL 4'!$B$28)*(1-EXP(-'DGL 4'!$B$28*D206))</f>
        <v>-4.0617436351797851</v>
      </c>
      <c r="G206" s="21">
        <f>(F206+Systeme!$C$21)/Systeme!$C$18</f>
        <v>0.99918765127296405</v>
      </c>
      <c r="I206" s="8">
        <f>('DGL 4'!$P$7/'DGL 4'!$B$26)*(1-EXP(-'DGL 4'!$B$26*D206)) + ('DGL 4'!$P$8/'DGL 4'!$B$27)*(1-EXP(-'DGL 4'!$B$27*D206))+ ('DGL 4'!$P$9/'DGL 4'!$B$28)*(1-EXP(-'DGL 4'!$B$28*D206))</f>
        <v>4.0617394860090084</v>
      </c>
      <c r="J206" s="21">
        <f>(I206+Systeme!$K$21)/Systeme!$K$18</f>
        <v>8.1234789720180164E-3</v>
      </c>
      <c r="L206" s="8">
        <f t="shared" si="6"/>
        <v>4.1486061106502103E-6</v>
      </c>
      <c r="M206" s="21">
        <f>(L206+Systeme!$S$21)/Systeme!$S$18</f>
        <v>8.2972122213004215E-9</v>
      </c>
      <c r="O206" s="8">
        <f>('DGL 4'!$P$15/'DGL 4'!$B$26)*(1-EXP(-'DGL 4'!$B$26*D206)) + ('DGL 4'!$P$16/'DGL 4'!$B$27)*(1-EXP(-'DGL 4'!$B$27*D206))+ ('DGL 4'!$P$17/'DGL 4'!$B$28)*(1-EXP(-'DGL 4'!$B$28*D206))</f>
        <v>5.6466608472360846E-10</v>
      </c>
      <c r="P206" s="21">
        <f>(O206+Systeme!$AA$21)/Systeme!$AA$18</f>
        <v>2.8233304236180424E-13</v>
      </c>
    </row>
    <row r="207" spans="1:16" x14ac:dyDescent="0.25">
      <c r="A207" s="4">
        <f t="shared" si="7"/>
        <v>205</v>
      </c>
      <c r="D207" s="19">
        <f>A207*0.001 *Systeme!$G$6</f>
        <v>205.00000000000003</v>
      </c>
      <c r="F207" s="8">
        <f>('DGL 4'!$P$3/'DGL 4'!$B$26)*(1-EXP(-'DGL 4'!$B$26*D207)) + ('DGL 4'!$P$4/'DGL 4'!$B$27)*(1-EXP(-'DGL 4'!$B$27*D207))+ ('DGL 4'!$P$5/'DGL 4'!$B$28)*(1-EXP(-'DGL 4'!$B$28*D207))</f>
        <v>-4.081564482564688</v>
      </c>
      <c r="G207" s="21">
        <f>(F207+Systeme!$C$21)/Systeme!$C$18</f>
        <v>0.99918368710348715</v>
      </c>
      <c r="I207" s="8">
        <f>('DGL 4'!$P$7/'DGL 4'!$B$26)*(1-EXP(-'DGL 4'!$B$26*D207)) + ('DGL 4'!$P$8/'DGL 4'!$B$27)*(1-EXP(-'DGL 4'!$B$27*D207))+ ('DGL 4'!$P$9/'DGL 4'!$B$28)*(1-EXP(-'DGL 4'!$B$28*D207))</f>
        <v>4.0815602926775147</v>
      </c>
      <c r="J207" s="21">
        <f>(I207+Systeme!$K$21)/Systeme!$K$18</f>
        <v>8.1631205853550295E-3</v>
      </c>
      <c r="L207" s="8">
        <f t="shared" si="6"/>
        <v>4.1893142197710082E-6</v>
      </c>
      <c r="M207" s="21">
        <f>(L207+Systeme!$S$21)/Systeme!$S$18</f>
        <v>8.3786284395420167E-9</v>
      </c>
      <c r="O207" s="8">
        <f>('DGL 4'!$P$15/'DGL 4'!$B$26)*(1-EXP(-'DGL 4'!$B$26*D207)) + ('DGL 4'!$P$16/'DGL 4'!$B$27)*(1-EXP(-'DGL 4'!$B$27*D207))+ ('DGL 4'!$P$17/'DGL 4'!$B$28)*(1-EXP(-'DGL 4'!$B$28*D207))</f>
        <v>5.7295344055123543E-10</v>
      </c>
      <c r="P207" s="21">
        <f>(O207+Systeme!$AA$21)/Systeme!$AA$18</f>
        <v>2.8647672027561769E-13</v>
      </c>
    </row>
    <row r="208" spans="1:16" x14ac:dyDescent="0.25">
      <c r="A208" s="4">
        <f t="shared" si="7"/>
        <v>206</v>
      </c>
      <c r="D208" s="19">
        <f>A208*0.001 *Systeme!$G$6</f>
        <v>206.00000000000003</v>
      </c>
      <c r="F208" s="8">
        <f>('DGL 4'!$P$3/'DGL 4'!$B$26)*(1-EXP(-'DGL 4'!$B$26*D208)) + ('DGL 4'!$P$4/'DGL 4'!$B$27)*(1-EXP(-'DGL 4'!$B$27*D208))+ ('DGL 4'!$P$5/'DGL 4'!$B$28)*(1-EXP(-'DGL 4'!$B$28*D208))</f>
        <v>-4.1013844578531975</v>
      </c>
      <c r="G208" s="21">
        <f>(F208+Systeme!$C$21)/Systeme!$C$18</f>
        <v>0.9991797231084294</v>
      </c>
      <c r="I208" s="8">
        <f>('DGL 4'!$P$7/'DGL 4'!$B$26)*(1-EXP(-'DGL 4'!$B$26*D208)) + ('DGL 4'!$P$8/'DGL 4'!$B$27)*(1-EXP(-'DGL 4'!$B$27*D208))+ ('DGL 4'!$P$9/'DGL 4'!$B$28)*(1-EXP(-'DGL 4'!$B$28*D208))</f>
        <v>4.1013802270514139</v>
      </c>
      <c r="J208" s="21">
        <f>(I208+Systeme!$K$21)/Systeme!$K$18</f>
        <v>8.2027604541028282E-3</v>
      </c>
      <c r="L208" s="8">
        <f t="shared" si="6"/>
        <v>4.2302204504942632E-6</v>
      </c>
      <c r="M208" s="21">
        <f>(L208+Systeme!$S$21)/Systeme!$S$18</f>
        <v>8.4604409009885264E-9</v>
      </c>
      <c r="O208" s="8">
        <f>('DGL 4'!$P$15/'DGL 4'!$B$26)*(1-EXP(-'DGL 4'!$B$26*D208)) + ('DGL 4'!$P$16/'DGL 4'!$B$27)*(1-EXP(-'DGL 4'!$B$27*D208))+ ('DGL 4'!$P$17/'DGL 4'!$B$28)*(1-EXP(-'DGL 4'!$B$28*D208))</f>
        <v>5.8133308366778436E-10</v>
      </c>
      <c r="P208" s="21">
        <f>(O208+Systeme!$AA$21)/Systeme!$AA$18</f>
        <v>2.9066654183389219E-13</v>
      </c>
    </row>
    <row r="209" spans="1:16" x14ac:dyDescent="0.25">
      <c r="A209" s="4">
        <f t="shared" si="7"/>
        <v>207</v>
      </c>
      <c r="D209" s="19">
        <f>A209*0.001 *Systeme!$G$6</f>
        <v>207.00000000000003</v>
      </c>
      <c r="F209" s="8">
        <f>('DGL 4'!$P$3/'DGL 4'!$B$26)*(1-EXP(-'DGL 4'!$B$26*D209)) + ('DGL 4'!$P$4/'DGL 4'!$B$27)*(1-EXP(-'DGL 4'!$B$27*D209))+ ('DGL 4'!$P$5/'DGL 4'!$B$28)*(1-EXP(-'DGL 4'!$B$28*D209))</f>
        <v>-4.1212035610837621</v>
      </c>
      <c r="G209" s="21">
        <f>(F209+Systeme!$C$21)/Systeme!$C$18</f>
        <v>0.99917575928778335</v>
      </c>
      <c r="I209" s="8">
        <f>('DGL 4'!$P$7/'DGL 4'!$B$26)*(1-EXP(-'DGL 4'!$B$26*D209)) + ('DGL 4'!$P$8/'DGL 4'!$B$27)*(1-EXP(-'DGL 4'!$B$27*D209))+ ('DGL 4'!$P$9/'DGL 4'!$B$28)*(1-EXP(-'DGL 4'!$B$28*D209))</f>
        <v>4.1211992891689837</v>
      </c>
      <c r="J209" s="21">
        <f>(I209+Systeme!$K$21)/Systeme!$K$18</f>
        <v>8.2423985783379675E-3</v>
      </c>
      <c r="L209" s="8">
        <f t="shared" si="6"/>
        <v>4.2713248343236379E-6</v>
      </c>
      <c r="M209" s="21">
        <f>(L209+Systeme!$S$21)/Systeme!$S$18</f>
        <v>8.5426496686472756E-9</v>
      </c>
      <c r="O209" s="8">
        <f>('DGL 4'!$P$15/'DGL 4'!$B$26)*(1-EXP(-'DGL 4'!$B$26*D209)) + ('DGL 4'!$P$16/'DGL 4'!$B$27)*(1-EXP(-'DGL 4'!$B$27*D209))+ ('DGL 4'!$P$17/'DGL 4'!$B$28)*(1-EXP(-'DGL 4'!$B$28*D209))</f>
        <v>5.8994404066731176E-10</v>
      </c>
      <c r="P209" s="21">
        <f>(O209+Systeme!$AA$21)/Systeme!$AA$18</f>
        <v>2.9497202033365587E-13</v>
      </c>
    </row>
    <row r="210" spans="1:16" x14ac:dyDescent="0.25">
      <c r="A210" s="4">
        <f t="shared" si="7"/>
        <v>208</v>
      </c>
      <c r="D210" s="19">
        <f>A210*0.001 *Systeme!$G$6</f>
        <v>208.00000000000003</v>
      </c>
      <c r="F210" s="8">
        <f>('DGL 4'!$P$3/'DGL 4'!$B$26)*(1-EXP(-'DGL 4'!$B$26*D210)) + ('DGL 4'!$P$4/'DGL 4'!$B$27)*(1-EXP(-'DGL 4'!$B$27*D210))+ ('DGL 4'!$P$5/'DGL 4'!$B$28)*(1-EXP(-'DGL 4'!$B$28*D210))</f>
        <v>-4.141021792294449</v>
      </c>
      <c r="G210" s="21">
        <f>(F210+Systeme!$C$21)/Systeme!$C$18</f>
        <v>0.99917179564154102</v>
      </c>
      <c r="I210" s="8">
        <f>('DGL 4'!$P$7/'DGL 4'!$B$26)*(1-EXP(-'DGL 4'!$B$26*D210)) + ('DGL 4'!$P$8/'DGL 4'!$B$27)*(1-EXP(-'DGL 4'!$B$27*D210))+ ('DGL 4'!$P$9/'DGL 4'!$B$28)*(1-EXP(-'DGL 4'!$B$28*D210))</f>
        <v>4.141017479068652</v>
      </c>
      <c r="J210" s="21">
        <f>(I210+Systeme!$K$21)/Systeme!$K$18</f>
        <v>8.2820349581373045E-3</v>
      </c>
      <c r="L210" s="8">
        <f t="shared" si="6"/>
        <v>4.3126272879633488E-6</v>
      </c>
      <c r="M210" s="21">
        <f>(L210+Systeme!$S$21)/Systeme!$S$18</f>
        <v>8.6252545759266979E-9</v>
      </c>
      <c r="O210" s="8">
        <f>('DGL 4'!$P$15/'DGL 4'!$B$26)*(1-EXP(-'DGL 4'!$B$26*D210)) + ('DGL 4'!$P$16/'DGL 4'!$B$27)*(1-EXP(-'DGL 4'!$B$27*D210))+ ('DGL 4'!$P$17/'DGL 4'!$B$28)*(1-EXP(-'DGL 4'!$B$28*D210))</f>
        <v>5.9850900689488451E-10</v>
      </c>
      <c r="P210" s="21">
        <f>(O210+Systeme!$AA$21)/Systeme!$AA$18</f>
        <v>2.9925450344744225E-13</v>
      </c>
    </row>
    <row r="211" spans="1:16" x14ac:dyDescent="0.25">
      <c r="A211" s="4">
        <f t="shared" si="7"/>
        <v>209</v>
      </c>
      <c r="D211" s="19">
        <f>A211*0.001 *Systeme!$G$6</f>
        <v>209</v>
      </c>
      <c r="F211" s="8">
        <f>('DGL 4'!$P$3/'DGL 4'!$B$26)*(1-EXP(-'DGL 4'!$B$26*D211)) + ('DGL 4'!$P$4/'DGL 4'!$B$27)*(1-EXP(-'DGL 4'!$B$27*D211))+ ('DGL 4'!$P$5/'DGL 4'!$B$28)*(1-EXP(-'DGL 4'!$B$28*D211))</f>
        <v>-4.1608391515238559</v>
      </c>
      <c r="G211" s="21">
        <f>(F211+Systeme!$C$21)/Systeme!$C$18</f>
        <v>0.99916783216969529</v>
      </c>
      <c r="I211" s="8">
        <f>('DGL 4'!$P$7/'DGL 4'!$B$26)*(1-EXP(-'DGL 4'!$B$26*D211)) + ('DGL 4'!$P$8/'DGL 4'!$B$27)*(1-EXP(-'DGL 4'!$B$27*D211))+ ('DGL 4'!$P$9/'DGL 4'!$B$28)*(1-EXP(-'DGL 4'!$B$28*D211))</f>
        <v>4.1608347967888513</v>
      </c>
      <c r="J211" s="21">
        <f>(I211+Systeme!$K$21)/Systeme!$K$18</f>
        <v>8.3216695935777029E-3</v>
      </c>
      <c r="L211" s="8">
        <f t="shared" si="6"/>
        <v>4.3541278374161418E-6</v>
      </c>
      <c r="M211" s="21">
        <f>(L211+Systeme!$S$21)/Systeme!$S$18</f>
        <v>8.7082556748322835E-9</v>
      </c>
      <c r="O211" s="8">
        <f>('DGL 4'!$P$15/'DGL 4'!$B$26)*(1-EXP(-'DGL 4'!$B$26*D211)) + ('DGL 4'!$P$16/'DGL 4'!$B$27)*(1-EXP(-'DGL 4'!$B$27*D211))+ ('DGL 4'!$P$17/'DGL 4'!$B$28)*(1-EXP(-'DGL 4'!$B$28*D211))</f>
        <v>6.0716718079060344E-10</v>
      </c>
      <c r="P211" s="21">
        <f>(O211+Systeme!$AA$21)/Systeme!$AA$18</f>
        <v>3.0358359039530174E-13</v>
      </c>
    </row>
    <row r="212" spans="1:16" x14ac:dyDescent="0.25">
      <c r="A212" s="4">
        <f t="shared" si="7"/>
        <v>210</v>
      </c>
      <c r="D212" s="19">
        <f>A212*0.001 *Systeme!$G$6</f>
        <v>210</v>
      </c>
      <c r="F212" s="8">
        <f>('DGL 4'!$P$3/'DGL 4'!$B$26)*(1-EXP(-'DGL 4'!$B$26*D212)) + ('DGL 4'!$P$4/'DGL 4'!$B$27)*(1-EXP(-'DGL 4'!$B$27*D212))+ ('DGL 4'!$P$5/'DGL 4'!$B$28)*(1-EXP(-'DGL 4'!$B$28*D212))</f>
        <v>-4.1806556388102711</v>
      </c>
      <c r="G212" s="21">
        <f>(F212+Systeme!$C$21)/Systeme!$C$18</f>
        <v>0.99916386887223796</v>
      </c>
      <c r="I212" s="8">
        <f>('DGL 4'!$P$7/'DGL 4'!$B$26)*(1-EXP(-'DGL 4'!$B$26*D212)) + ('DGL 4'!$P$8/'DGL 4'!$B$27)*(1-EXP(-'DGL 4'!$B$27*D212))+ ('DGL 4'!$P$9/'DGL 4'!$B$28)*(1-EXP(-'DGL 4'!$B$28*D212))</f>
        <v>4.1806512423678761</v>
      </c>
      <c r="J212" s="21">
        <f>(I212+Systeme!$K$21)/Systeme!$K$18</f>
        <v>8.3613024847357525E-3</v>
      </c>
      <c r="L212" s="8">
        <f t="shared" si="6"/>
        <v>4.3958264757048508E-6</v>
      </c>
      <c r="M212" s="21">
        <f>(L212+Systeme!$S$21)/Systeme!$S$18</f>
        <v>8.7916529514097023E-9</v>
      </c>
      <c r="O212" s="8">
        <f>('DGL 4'!$P$15/'DGL 4'!$B$26)*(1-EXP(-'DGL 4'!$B$26*D212)) + ('DGL 4'!$P$16/'DGL 4'!$B$27)*(1-EXP(-'DGL 4'!$B$27*D212))+ ('DGL 4'!$P$17/'DGL 4'!$B$28)*(1-EXP(-'DGL 4'!$B$28*D212))</f>
        <v>6.1591932227177126E-10</v>
      </c>
      <c r="P212" s="21">
        <f>(O212+Systeme!$AA$21)/Systeme!$AA$18</f>
        <v>3.0795966113588561E-13</v>
      </c>
    </row>
    <row r="213" spans="1:16" x14ac:dyDescent="0.25">
      <c r="A213" s="4">
        <f t="shared" si="7"/>
        <v>211</v>
      </c>
      <c r="D213" s="19">
        <f>A213*0.001 *Systeme!$G$6</f>
        <v>211</v>
      </c>
      <c r="F213" s="8">
        <f>('DGL 4'!$P$3/'DGL 4'!$B$26)*(1-EXP(-'DGL 4'!$B$26*D213)) + ('DGL 4'!$P$4/'DGL 4'!$B$27)*(1-EXP(-'DGL 4'!$B$27*D213))+ ('DGL 4'!$P$5/'DGL 4'!$B$28)*(1-EXP(-'DGL 4'!$B$28*D213))</f>
        <v>-4.2004712541921316</v>
      </c>
      <c r="G213" s="21">
        <f>(F213+Systeme!$C$21)/Systeme!$C$18</f>
        <v>0.99915990574916158</v>
      </c>
      <c r="I213" s="8">
        <f>('DGL 4'!$P$7/'DGL 4'!$B$26)*(1-EXP(-'DGL 4'!$B$26*D213)) + ('DGL 4'!$P$8/'DGL 4'!$B$27)*(1-EXP(-'DGL 4'!$B$27*D213))+ ('DGL 4'!$P$9/'DGL 4'!$B$28)*(1-EXP(-'DGL 4'!$B$28*D213))</f>
        <v>4.2004668158441749</v>
      </c>
      <c r="J213" s="21">
        <f>(I213+Systeme!$K$21)/Systeme!$K$18</f>
        <v>8.4009336316883503E-3</v>
      </c>
      <c r="L213" s="8">
        <f t="shared" si="6"/>
        <v>4.4377231913729281E-6</v>
      </c>
      <c r="M213" s="21">
        <f>(L213+Systeme!$S$21)/Systeme!$S$18</f>
        <v>8.8754463827458562E-9</v>
      </c>
      <c r="O213" s="8">
        <f>('DGL 4'!$P$15/'DGL 4'!$B$26)*(1-EXP(-'DGL 4'!$B$26*D213)) + ('DGL 4'!$P$16/'DGL 4'!$B$27)*(1-EXP(-'DGL 4'!$B$27*D213))+ ('DGL 4'!$P$17/'DGL 4'!$B$28)*(1-EXP(-'DGL 4'!$B$28*D213))</f>
        <v>6.2476534156644808E-10</v>
      </c>
      <c r="P213" s="21">
        <f>(O213+Systeme!$AA$21)/Systeme!$AA$18</f>
        <v>3.1238267078322404E-13</v>
      </c>
    </row>
    <row r="214" spans="1:16" x14ac:dyDescent="0.25">
      <c r="A214" s="4">
        <f t="shared" si="7"/>
        <v>212</v>
      </c>
      <c r="D214" s="19">
        <f>A214*0.001 *Systeme!$G$6</f>
        <v>212</v>
      </c>
      <c r="F214" s="8">
        <f>('DGL 4'!$P$3/'DGL 4'!$B$26)*(1-EXP(-'DGL 4'!$B$26*D214)) + ('DGL 4'!$P$4/'DGL 4'!$B$27)*(1-EXP(-'DGL 4'!$B$27*D214))+ ('DGL 4'!$P$5/'DGL 4'!$B$28)*(1-EXP(-'DGL 4'!$B$28*D214))</f>
        <v>-4.2202859977078271</v>
      </c>
      <c r="G214" s="21">
        <f>(F214+Systeme!$C$21)/Systeme!$C$18</f>
        <v>0.99915594280045839</v>
      </c>
      <c r="I214" s="8">
        <f>('DGL 4'!$P$7/'DGL 4'!$B$26)*(1-EXP(-'DGL 4'!$B$26*D214)) + ('DGL 4'!$P$8/'DGL 4'!$B$27)*(1-EXP(-'DGL 4'!$B$27*D214))+ ('DGL 4'!$P$9/'DGL 4'!$B$28)*(1-EXP(-'DGL 4'!$B$28*D214))</f>
        <v>4.2202815172561419</v>
      </c>
      <c r="J214" s="21">
        <f>(I214+Systeme!$K$21)/Systeme!$K$18</f>
        <v>8.4405630345122835E-3</v>
      </c>
      <c r="L214" s="8">
        <f t="shared" si="6"/>
        <v>4.4798179792185887E-6</v>
      </c>
      <c r="M214" s="21">
        <f>(L214+Systeme!$S$21)/Systeme!$S$18</f>
        <v>8.9596359584371771E-9</v>
      </c>
      <c r="O214" s="8">
        <f>('DGL 4'!$P$15/'DGL 4'!$B$26)*(1-EXP(-'DGL 4'!$B$26*D214)) + ('DGL 4'!$P$16/'DGL 4'!$B$27)*(1-EXP(-'DGL 4'!$B$27*D214))+ ('DGL 4'!$P$17/'DGL 4'!$B$28)*(1-EXP(-'DGL 4'!$B$28*D214))</f>
        <v>6.3370599956771856E-10</v>
      </c>
      <c r="P214" s="21">
        <f>(O214+Systeme!$AA$21)/Systeme!$AA$18</f>
        <v>3.168529997838593E-13</v>
      </c>
    </row>
    <row r="215" spans="1:16" x14ac:dyDescent="0.25">
      <c r="A215" s="4">
        <f t="shared" si="7"/>
        <v>213</v>
      </c>
      <c r="D215" s="19">
        <f>A215*0.001 *Systeme!$G$6</f>
        <v>213</v>
      </c>
      <c r="F215" s="8">
        <f>('DGL 4'!$P$3/'DGL 4'!$B$26)*(1-EXP(-'DGL 4'!$B$26*D215)) + ('DGL 4'!$P$4/'DGL 4'!$B$27)*(1-EXP(-'DGL 4'!$B$27*D215))+ ('DGL 4'!$P$5/'DGL 4'!$B$28)*(1-EXP(-'DGL 4'!$B$28*D215))</f>
        <v>-4.2400998693954834</v>
      </c>
      <c r="G215" s="21">
        <f>(F215+Systeme!$C$21)/Systeme!$C$18</f>
        <v>0.99915198002612082</v>
      </c>
      <c r="I215" s="8">
        <f>('DGL 4'!$P$7/'DGL 4'!$B$26)*(1-EXP(-'DGL 4'!$B$26*D215)) + ('DGL 4'!$P$8/'DGL 4'!$B$27)*(1-EXP(-'DGL 4'!$B$27*D215))+ ('DGL 4'!$P$9/'DGL 4'!$B$28)*(1-EXP(-'DGL 4'!$B$28*D215))</f>
        <v>4.2400953466420903</v>
      </c>
      <c r="J215" s="21">
        <f>(I215+Systeme!$K$21)/Systeme!$K$18</f>
        <v>8.4801906932841804E-3</v>
      </c>
      <c r="L215" s="8">
        <f t="shared" si="6"/>
        <v>4.522110790534592E-6</v>
      </c>
      <c r="M215" s="21">
        <f>(L215+Systeme!$S$21)/Systeme!$S$18</f>
        <v>9.0442215810691835E-9</v>
      </c>
      <c r="O215" s="8">
        <f>('DGL 4'!$P$15/'DGL 4'!$B$26)*(1-EXP(-'DGL 4'!$B$26*D215)) + ('DGL 4'!$P$16/'DGL 4'!$B$27)*(1-EXP(-'DGL 4'!$B$27*D215))+ ('DGL 4'!$P$17/'DGL 4'!$B$28)*(1-EXP(-'DGL 4'!$B$28*D215))</f>
        <v>6.4260259786952378E-10</v>
      </c>
      <c r="P215" s="21">
        <f>(O215+Systeme!$AA$21)/Systeme!$AA$18</f>
        <v>3.2130129893476191E-13</v>
      </c>
    </row>
    <row r="216" spans="1:16" x14ac:dyDescent="0.25">
      <c r="A216" s="4">
        <f t="shared" si="7"/>
        <v>214</v>
      </c>
      <c r="D216" s="19">
        <f>A216*0.001 *Systeme!$G$6</f>
        <v>214</v>
      </c>
      <c r="F216" s="8">
        <f>('DGL 4'!$P$3/'DGL 4'!$B$26)*(1-EXP(-'DGL 4'!$B$26*D216)) + ('DGL 4'!$P$4/'DGL 4'!$B$27)*(1-EXP(-'DGL 4'!$B$27*D216))+ ('DGL 4'!$P$5/'DGL 4'!$B$28)*(1-EXP(-'DGL 4'!$B$28*D216))</f>
        <v>-4.2599128692938573</v>
      </c>
      <c r="G216" s="21">
        <f>(F216+Systeme!$C$21)/Systeme!$C$18</f>
        <v>0.99914801742614123</v>
      </c>
      <c r="I216" s="8">
        <f>('DGL 4'!$P$7/'DGL 4'!$B$26)*(1-EXP(-'DGL 4'!$B$26*D216)) + ('DGL 4'!$P$8/'DGL 4'!$B$27)*(1-EXP(-'DGL 4'!$B$27*D216))+ ('DGL 4'!$P$9/'DGL 4'!$B$28)*(1-EXP(-'DGL 4'!$B$28*D216))</f>
        <v>4.259908304040434</v>
      </c>
      <c r="J216" s="21">
        <f>(I216+Systeme!$K$21)/Systeme!$K$18</f>
        <v>8.5198166080808681E-3</v>
      </c>
      <c r="L216" s="8">
        <f t="shared" si="6"/>
        <v>4.564601689841484E-6</v>
      </c>
      <c r="M216" s="21">
        <f>(L216+Systeme!$S$21)/Systeme!$S$18</f>
        <v>9.1292033796829673E-9</v>
      </c>
      <c r="O216" s="8">
        <f>('DGL 4'!$P$15/'DGL 4'!$B$26)*(1-EXP(-'DGL 4'!$B$26*D216)) + ('DGL 4'!$P$16/'DGL 4'!$B$27)*(1-EXP(-'DGL 4'!$B$27*D216))+ ('DGL 4'!$P$17/'DGL 4'!$B$28)*(1-EXP(-'DGL 4'!$B$28*D216))</f>
        <v>6.5173345279584405E-10</v>
      </c>
      <c r="P216" s="21">
        <f>(O216+Systeme!$AA$21)/Systeme!$AA$18</f>
        <v>3.2586672639792204E-13</v>
      </c>
    </row>
    <row r="217" spans="1:16" x14ac:dyDescent="0.25">
      <c r="A217" s="4">
        <f t="shared" si="7"/>
        <v>215</v>
      </c>
      <c r="D217" s="19">
        <f>A217*0.001 *Systeme!$G$6</f>
        <v>215</v>
      </c>
      <c r="F217" s="8">
        <f>('DGL 4'!$P$3/'DGL 4'!$B$26)*(1-EXP(-'DGL 4'!$B$26*D217)) + ('DGL 4'!$P$4/'DGL 4'!$B$27)*(1-EXP(-'DGL 4'!$B$27*D217))+ ('DGL 4'!$P$5/'DGL 4'!$B$28)*(1-EXP(-'DGL 4'!$B$28*D217))</f>
        <v>-4.279724997441126</v>
      </c>
      <c r="G217" s="21">
        <f>(F217+Systeme!$C$21)/Systeme!$C$18</f>
        <v>0.99914405500051184</v>
      </c>
      <c r="I217" s="8">
        <f>('DGL 4'!$P$7/'DGL 4'!$B$26)*(1-EXP(-'DGL 4'!$B$26*D217)) + ('DGL 4'!$P$8/'DGL 4'!$B$27)*(1-EXP(-'DGL 4'!$B$27*D217))+ ('DGL 4'!$P$9/'DGL 4'!$B$28)*(1-EXP(-'DGL 4'!$B$28*D217))</f>
        <v>4.279720389489535</v>
      </c>
      <c r="J217" s="21">
        <f>(I217+Systeme!$K$21)/Systeme!$K$18</f>
        <v>8.5594407789790702E-3</v>
      </c>
      <c r="L217" s="8">
        <f t="shared" si="6"/>
        <v>4.6072906310963427E-6</v>
      </c>
      <c r="M217" s="21">
        <f>(L217+Systeme!$S$21)/Systeme!$S$18</f>
        <v>9.2145812621926851E-9</v>
      </c>
      <c r="O217" s="8">
        <f>('DGL 4'!$P$15/'DGL 4'!$B$26)*(1-EXP(-'DGL 4'!$B$26*D217)) + ('DGL 4'!$P$16/'DGL 4'!$B$27)*(1-EXP(-'DGL 4'!$B$27*D217))+ ('DGL 4'!$P$17/'DGL 4'!$B$28)*(1-EXP(-'DGL 4'!$B$28*D217))</f>
        <v>6.6095986615746088E-10</v>
      </c>
      <c r="P217" s="21">
        <f>(O217+Systeme!$AA$21)/Systeme!$AA$18</f>
        <v>3.3047993307873047E-13</v>
      </c>
    </row>
    <row r="218" spans="1:16" x14ac:dyDescent="0.25">
      <c r="A218" s="4">
        <f t="shared" si="7"/>
        <v>216</v>
      </c>
      <c r="D218" s="19">
        <f>A218*0.001 *Systeme!$G$6</f>
        <v>216</v>
      </c>
      <c r="F218" s="8">
        <f>('DGL 4'!$P$3/'DGL 4'!$B$26)*(1-EXP(-'DGL 4'!$B$26*D218)) + ('DGL 4'!$P$4/'DGL 4'!$B$27)*(1-EXP(-'DGL 4'!$B$27*D218))+ ('DGL 4'!$P$5/'DGL 4'!$B$28)*(1-EXP(-'DGL 4'!$B$28*D218))</f>
        <v>-4.2995362538754707</v>
      </c>
      <c r="G218" s="21">
        <f>(F218+Systeme!$C$21)/Systeme!$C$18</f>
        <v>0.99914009274922477</v>
      </c>
      <c r="I218" s="8">
        <f>('DGL 4'!$P$7/'DGL 4'!$B$26)*(1-EXP(-'DGL 4'!$B$26*D218)) + ('DGL 4'!$P$8/'DGL 4'!$B$27)*(1-EXP(-'DGL 4'!$B$27*D218))+ ('DGL 4'!$P$9/'DGL 4'!$B$28)*(1-EXP(-'DGL 4'!$B$28*D218))</f>
        <v>4.2995316030277575</v>
      </c>
      <c r="J218" s="21">
        <f>(I218+Systeme!$K$21)/Systeme!$K$18</f>
        <v>8.5990632060555152E-3</v>
      </c>
      <c r="L218" s="8">
        <f t="shared" si="6"/>
        <v>4.6501775695215099E-6</v>
      </c>
      <c r="M218" s="21">
        <f>(L218+Systeme!$S$21)/Systeme!$S$18</f>
        <v>9.3003551390430205E-9</v>
      </c>
      <c r="O218" s="8">
        <f>('DGL 4'!$P$15/'DGL 4'!$B$26)*(1-EXP(-'DGL 4'!$B$26*D218)) + ('DGL 4'!$P$16/'DGL 4'!$B$27)*(1-EXP(-'DGL 4'!$B$27*D218))+ ('DGL 4'!$P$17/'DGL 4'!$B$28)*(1-EXP(-'DGL 4'!$B$28*D218))</f>
        <v>6.7014365085805994E-10</v>
      </c>
      <c r="P218" s="21">
        <f>(O218+Systeme!$AA$21)/Systeme!$AA$18</f>
        <v>3.3507182542902997E-13</v>
      </c>
    </row>
    <row r="219" spans="1:16" x14ac:dyDescent="0.25">
      <c r="A219" s="4">
        <f t="shared" si="7"/>
        <v>217</v>
      </c>
      <c r="D219" s="19">
        <f>A219*0.001 *Systeme!$G$6</f>
        <v>217</v>
      </c>
      <c r="F219" s="8">
        <f>('DGL 4'!$P$3/'DGL 4'!$B$26)*(1-EXP(-'DGL 4'!$B$26*D219)) + ('DGL 4'!$P$4/'DGL 4'!$B$27)*(1-EXP(-'DGL 4'!$B$27*D219))+ ('DGL 4'!$P$5/'DGL 4'!$B$28)*(1-EXP(-'DGL 4'!$B$28*D219))</f>
        <v>-4.3193466386356434</v>
      </c>
      <c r="G219" s="21">
        <f>(F219+Systeme!$C$21)/Systeme!$C$18</f>
        <v>0.99913613067227292</v>
      </c>
      <c r="I219" s="8">
        <f>('DGL 4'!$P$7/'DGL 4'!$B$26)*(1-EXP(-'DGL 4'!$B$26*D219)) + ('DGL 4'!$P$8/'DGL 4'!$B$27)*(1-EXP(-'DGL 4'!$B$27*D219))+ ('DGL 4'!$P$9/'DGL 4'!$B$28)*(1-EXP(-'DGL 4'!$B$28*D219))</f>
        <v>4.3193419446935151</v>
      </c>
      <c r="J219" s="21">
        <f>(I219+Systeme!$K$21)/Systeme!$K$18</f>
        <v>8.6386838893870305E-3</v>
      </c>
      <c r="L219" s="8">
        <f t="shared" si="6"/>
        <v>4.6932625657072988E-6</v>
      </c>
      <c r="M219" s="21">
        <f>(L219+Systeme!$S$21)/Systeme!$S$18</f>
        <v>9.3865251314145982E-9</v>
      </c>
      <c r="O219" s="8">
        <f>('DGL 4'!$P$15/'DGL 4'!$B$26)*(1-EXP(-'DGL 4'!$B$26*D219)) + ('DGL 4'!$P$16/'DGL 4'!$B$27)*(1-EXP(-'DGL 4'!$B$27*D219))+ ('DGL 4'!$P$17/'DGL 4'!$B$28)*(1-EXP(-'DGL 4'!$B$28*D219))</f>
        <v>6.7956261256239825E-10</v>
      </c>
      <c r="P219" s="21">
        <f>(O219+Systeme!$AA$21)/Systeme!$AA$18</f>
        <v>3.3978130628119915E-13</v>
      </c>
    </row>
    <row r="220" spans="1:16" x14ac:dyDescent="0.25">
      <c r="A220" s="4">
        <f t="shared" si="7"/>
        <v>218</v>
      </c>
      <c r="D220" s="19">
        <f>A220*0.001 *Systeme!$G$6</f>
        <v>218</v>
      </c>
      <c r="F220" s="8">
        <f>('DGL 4'!$P$3/'DGL 4'!$B$26)*(1-EXP(-'DGL 4'!$B$26*D220)) + ('DGL 4'!$P$4/'DGL 4'!$B$27)*(1-EXP(-'DGL 4'!$B$27*D220))+ ('DGL 4'!$P$5/'DGL 4'!$B$28)*(1-EXP(-'DGL 4'!$B$28*D220))</f>
        <v>-4.3391561517596173</v>
      </c>
      <c r="G220" s="21">
        <f>(F220+Systeme!$C$21)/Systeme!$C$18</f>
        <v>0.99913216876964817</v>
      </c>
      <c r="I220" s="8">
        <f>('DGL 4'!$P$7/'DGL 4'!$B$26)*(1-EXP(-'DGL 4'!$B$26*D220)) + ('DGL 4'!$P$8/'DGL 4'!$B$27)*(1-EXP(-'DGL 4'!$B$27*D220))+ ('DGL 4'!$P$9/'DGL 4'!$B$28)*(1-EXP(-'DGL 4'!$B$28*D220))</f>
        <v>4.3391514145251335</v>
      </c>
      <c r="J220" s="21">
        <f>(I220+Systeme!$K$21)/Systeme!$K$18</f>
        <v>8.6783028290502665E-3</v>
      </c>
      <c r="L220" s="8">
        <f t="shared" si="6"/>
        <v>4.736545544182613E-6</v>
      </c>
      <c r="M220" s="21">
        <f>(L220+Systeme!$S$21)/Systeme!$S$18</f>
        <v>9.4730910883652257E-9</v>
      </c>
      <c r="O220" s="8">
        <f>('DGL 4'!$P$15/'DGL 4'!$B$26)*(1-EXP(-'DGL 4'!$B$26*D220)) + ('DGL 4'!$P$16/'DGL 4'!$B$27)*(1-EXP(-'DGL 4'!$B$27*D220))+ ('DGL 4'!$P$17/'DGL 4'!$B$28)*(1-EXP(-'DGL 4'!$B$28*D220))</f>
        <v>6.8893961553424116E-10</v>
      </c>
      <c r="P220" s="21">
        <f>(O220+Systeme!$AA$21)/Systeme!$AA$18</f>
        <v>3.4446980776712057E-13</v>
      </c>
    </row>
    <row r="221" spans="1:16" x14ac:dyDescent="0.25">
      <c r="A221" s="4">
        <f t="shared" si="7"/>
        <v>219</v>
      </c>
      <c r="D221" s="19">
        <f>A221*0.001 *Systeme!$G$6</f>
        <v>219</v>
      </c>
      <c r="F221" s="8">
        <f>('DGL 4'!$P$3/'DGL 4'!$B$26)*(1-EXP(-'DGL 4'!$B$26*D221)) + ('DGL 4'!$P$4/'DGL 4'!$B$27)*(1-EXP(-'DGL 4'!$B$27*D221))+ ('DGL 4'!$P$5/'DGL 4'!$B$28)*(1-EXP(-'DGL 4'!$B$28*D221))</f>
        <v>-4.3589647932859368</v>
      </c>
      <c r="G221" s="21">
        <f>(F221+Systeme!$C$21)/Systeme!$C$18</f>
        <v>0.99912820704134286</v>
      </c>
      <c r="I221" s="8">
        <f>('DGL 4'!$P$7/'DGL 4'!$B$26)*(1-EXP(-'DGL 4'!$B$26*D221)) + ('DGL 4'!$P$8/'DGL 4'!$B$27)*(1-EXP(-'DGL 4'!$B$27*D221))+ ('DGL 4'!$P$9/'DGL 4'!$B$28)*(1-EXP(-'DGL 4'!$B$28*D221))</f>
        <v>4.3589600125609946</v>
      </c>
      <c r="J221" s="21">
        <f>(I221+Systeme!$K$21)/Systeme!$K$18</f>
        <v>8.7179200251219901E-3</v>
      </c>
      <c r="L221" s="8">
        <f t="shared" si="6"/>
        <v>4.7800265281155519E-6</v>
      </c>
      <c r="M221" s="21">
        <f>(L221+Systeme!$S$21)/Systeme!$S$18</f>
        <v>9.560053056231104E-9</v>
      </c>
      <c r="O221" s="8">
        <f>('DGL 4'!$P$15/'DGL 4'!$B$26)*(1-EXP(-'DGL 4'!$B$26*D221)) + ('DGL 4'!$P$16/'DGL 4'!$B$27)*(1-EXP(-'DGL 4'!$B$27*D221))+ ('DGL 4'!$P$17/'DGL 4'!$B$28)*(1-EXP(-'DGL 4'!$B$28*D221))</f>
        <v>6.9841402832501037E-10</v>
      </c>
      <c r="P221" s="21">
        <f>(O221+Systeme!$AA$21)/Systeme!$AA$18</f>
        <v>3.4920701416250517E-13</v>
      </c>
    </row>
    <row r="222" spans="1:16" x14ac:dyDescent="0.25">
      <c r="A222" s="4">
        <f t="shared" si="7"/>
        <v>220</v>
      </c>
      <c r="D222" s="19">
        <f>A222*0.001 *Systeme!$G$6</f>
        <v>220</v>
      </c>
      <c r="F222" s="8">
        <f>('DGL 4'!$P$3/'DGL 4'!$B$26)*(1-EXP(-'DGL 4'!$B$26*D222)) + ('DGL 4'!$P$4/'DGL 4'!$B$27)*(1-EXP(-'DGL 4'!$B$27*D222))+ ('DGL 4'!$P$5/'DGL 4'!$B$28)*(1-EXP(-'DGL 4'!$B$28*D222))</f>
        <v>-4.3787725632529391</v>
      </c>
      <c r="G222" s="21">
        <f>(F222+Systeme!$C$21)/Systeme!$C$18</f>
        <v>0.99912424548734946</v>
      </c>
      <c r="I222" s="8">
        <f>('DGL 4'!$P$7/'DGL 4'!$B$26)*(1-EXP(-'DGL 4'!$B$26*D222)) + ('DGL 4'!$P$8/'DGL 4'!$B$27)*(1-EXP(-'DGL 4'!$B$27*D222))+ ('DGL 4'!$P$9/'DGL 4'!$B$28)*(1-EXP(-'DGL 4'!$B$28*D222))</f>
        <v>4.3787677388394446</v>
      </c>
      <c r="J222" s="21">
        <f>(I222+Systeme!$K$21)/Systeme!$K$18</f>
        <v>8.7575354776788898E-3</v>
      </c>
      <c r="L222" s="8">
        <f t="shared" si="6"/>
        <v>4.8237055085454013E-6</v>
      </c>
      <c r="M222" s="21">
        <f>(L222+Systeme!$S$21)/Systeme!$S$18</f>
        <v>9.6474110170908028E-9</v>
      </c>
      <c r="O222" s="8">
        <f>('DGL 4'!$P$15/'DGL 4'!$B$26)*(1-EXP(-'DGL 4'!$B$26*D222)) + ('DGL 4'!$P$16/'DGL 4'!$B$27)*(1-EXP(-'DGL 4'!$B$27*D222))+ ('DGL 4'!$P$17/'DGL 4'!$B$28)*(1-EXP(-'DGL 4'!$B$28*D222))</f>
        <v>7.0798592986462405E-10</v>
      </c>
      <c r="P222" s="21">
        <f>(O222+Systeme!$AA$21)/Systeme!$AA$18</f>
        <v>3.53992964932312E-13</v>
      </c>
    </row>
    <row r="223" spans="1:16" x14ac:dyDescent="0.25">
      <c r="A223" s="4">
        <f t="shared" si="7"/>
        <v>221</v>
      </c>
      <c r="D223" s="19">
        <f>A223*0.001 *Systeme!$G$6</f>
        <v>221</v>
      </c>
      <c r="F223" s="8">
        <f>('DGL 4'!$P$3/'DGL 4'!$B$26)*(1-EXP(-'DGL 4'!$B$26*D223)) + ('DGL 4'!$P$4/'DGL 4'!$B$27)*(1-EXP(-'DGL 4'!$B$27*D223))+ ('DGL 4'!$P$5/'DGL 4'!$B$28)*(1-EXP(-'DGL 4'!$B$28*D223))</f>
        <v>-4.3985794616991711</v>
      </c>
      <c r="G223" s="21">
        <f>(F223+Systeme!$C$21)/Systeme!$C$18</f>
        <v>0.99912028410766018</v>
      </c>
      <c r="I223" s="8">
        <f>('DGL 4'!$P$7/'DGL 4'!$B$26)*(1-EXP(-'DGL 4'!$B$26*D223)) + ('DGL 4'!$P$8/'DGL 4'!$B$27)*(1-EXP(-'DGL 4'!$B$27*D223))+ ('DGL 4'!$P$9/'DGL 4'!$B$28)*(1-EXP(-'DGL 4'!$B$28*D223))</f>
        <v>4.3985745933988651</v>
      </c>
      <c r="J223" s="21">
        <f>(I223+Systeme!$K$21)/Systeme!$K$18</f>
        <v>8.7971491867977307E-3</v>
      </c>
      <c r="L223" s="8">
        <f t="shared" si="6"/>
        <v>4.867582510964248E-6</v>
      </c>
      <c r="M223" s="21">
        <f>(L223+Systeme!$S$21)/Systeme!$S$18</f>
        <v>9.7351650219284956E-9</v>
      </c>
      <c r="O223" s="8">
        <f>('DGL 4'!$P$15/'DGL 4'!$B$26)*(1-EXP(-'DGL 4'!$B$26*D223)) + ('DGL 4'!$P$16/'DGL 4'!$B$27)*(1-EXP(-'DGL 4'!$B$27*D223))+ ('DGL 4'!$P$17/'DGL 4'!$B$28)*(1-EXP(-'DGL 4'!$B$28*D223))</f>
        <v>7.1779502925240629E-10</v>
      </c>
      <c r="P223" s="21">
        <f>(O223+Systeme!$AA$21)/Systeme!$AA$18</f>
        <v>3.5889751462620313E-13</v>
      </c>
    </row>
    <row r="224" spans="1:16" x14ac:dyDescent="0.25">
      <c r="A224" s="4">
        <f t="shared" si="7"/>
        <v>222</v>
      </c>
      <c r="D224" s="19">
        <f>A224*0.001 *Systeme!$G$6</f>
        <v>222</v>
      </c>
      <c r="F224" s="8">
        <f>('DGL 4'!$P$3/'DGL 4'!$B$26)*(1-EXP(-'DGL 4'!$B$26*D224)) + ('DGL 4'!$P$4/'DGL 4'!$B$27)*(1-EXP(-'DGL 4'!$B$27*D224))+ ('DGL 4'!$P$5/'DGL 4'!$B$28)*(1-EXP(-'DGL 4'!$B$28*D224))</f>
        <v>-4.4183854886627039</v>
      </c>
      <c r="G224" s="21">
        <f>(F224+Systeme!$C$21)/Systeme!$C$18</f>
        <v>0.99911632290226748</v>
      </c>
      <c r="I224" s="8">
        <f>('DGL 4'!$P$7/'DGL 4'!$B$26)*(1-EXP(-'DGL 4'!$B$26*D224)) + ('DGL 4'!$P$8/'DGL 4'!$B$27)*(1-EXP(-'DGL 4'!$B$27*D224))+ ('DGL 4'!$P$9/'DGL 4'!$B$28)*(1-EXP(-'DGL 4'!$B$28*D224))</f>
        <v>4.4183805762776833</v>
      </c>
      <c r="J224" s="21">
        <f>(I224+Systeme!$K$21)/Systeme!$K$18</f>
        <v>8.8367611525553662E-3</v>
      </c>
      <c r="L224" s="8">
        <f t="shared" si="6"/>
        <v>4.9116574570285104E-6</v>
      </c>
      <c r="M224" s="21">
        <f>(L224+Systeme!$S$21)/Systeme!$S$18</f>
        <v>9.8233149140570205E-9</v>
      </c>
      <c r="O224" s="8">
        <f>('DGL 4'!$P$15/'DGL 4'!$B$26)*(1-EXP(-'DGL 4'!$B$26*D224)) + ('DGL 4'!$P$16/'DGL 4'!$B$27)*(1-EXP(-'DGL 4'!$B$27*D224))+ ('DGL 4'!$P$17/'DGL 4'!$B$28)*(1-EXP(-'DGL 4'!$B$28*D224))</f>
        <v>7.275635105236794E-10</v>
      </c>
      <c r="P224" s="21">
        <f>(O224+Systeme!$AA$21)/Systeme!$AA$18</f>
        <v>3.6378175526183971E-13</v>
      </c>
    </row>
    <row r="225" spans="1:16" x14ac:dyDescent="0.25">
      <c r="A225" s="4">
        <f t="shared" si="7"/>
        <v>223</v>
      </c>
      <c r="D225" s="19">
        <f>A225*0.001 *Systeme!$G$6</f>
        <v>223</v>
      </c>
      <c r="F225" s="8">
        <f>('DGL 4'!$P$3/'DGL 4'!$B$26)*(1-EXP(-'DGL 4'!$B$26*D225)) + ('DGL 4'!$P$4/'DGL 4'!$B$27)*(1-EXP(-'DGL 4'!$B$27*D225))+ ('DGL 4'!$P$5/'DGL 4'!$B$28)*(1-EXP(-'DGL 4'!$B$28*D225))</f>
        <v>-4.4381906441819314</v>
      </c>
      <c r="G225" s="21">
        <f>(F225+Systeme!$C$21)/Systeme!$C$18</f>
        <v>0.99911236187116359</v>
      </c>
      <c r="I225" s="8">
        <f>('DGL 4'!$P$7/'DGL 4'!$B$26)*(1-EXP(-'DGL 4'!$B$26*D225)) + ('DGL 4'!$P$8/'DGL 4'!$B$27)*(1-EXP(-'DGL 4'!$B$27*D225))+ ('DGL 4'!$P$9/'DGL 4'!$B$28)*(1-EXP(-'DGL 4'!$B$28*D225))</f>
        <v>4.4381856875141272</v>
      </c>
      <c r="J225" s="21">
        <f>(I225+Systeme!$K$21)/Systeme!$K$18</f>
        <v>8.8763713750282542E-3</v>
      </c>
      <c r="L225" s="8">
        <f t="shared" si="6"/>
        <v>4.9559303732901912E-6</v>
      </c>
      <c r="M225" s="21">
        <f>(L225+Systeme!$S$21)/Systeme!$S$18</f>
        <v>9.9118607465803815E-9</v>
      </c>
      <c r="O225" s="8">
        <f>('DGL 4'!$P$15/'DGL 4'!$B$26)*(1-EXP(-'DGL 4'!$B$26*D225)) + ('DGL 4'!$P$16/'DGL 4'!$B$27)*(1-EXP(-'DGL 4'!$B$27*D225))+ ('DGL 4'!$P$17/'DGL 4'!$B$28)*(1-EXP(-'DGL 4'!$B$28*D225))</f>
        <v>7.3743091104014336E-10</v>
      </c>
      <c r="P225" s="21">
        <f>(O225+Systeme!$AA$21)/Systeme!$AA$18</f>
        <v>3.687154555200717E-13</v>
      </c>
    </row>
    <row r="226" spans="1:16" x14ac:dyDescent="0.25">
      <c r="A226" s="4">
        <f t="shared" si="7"/>
        <v>224</v>
      </c>
      <c r="D226" s="19">
        <f>A226*0.001 *Systeme!$G$6</f>
        <v>224</v>
      </c>
      <c r="F226" s="8">
        <f>('DGL 4'!$P$3/'DGL 4'!$B$26)*(1-EXP(-'DGL 4'!$B$26*D226)) + ('DGL 4'!$P$4/'DGL 4'!$B$27)*(1-EXP(-'DGL 4'!$B$27*D226))+ ('DGL 4'!$P$5/'DGL 4'!$B$28)*(1-EXP(-'DGL 4'!$B$28*D226))</f>
        <v>-4.4579949282953431</v>
      </c>
      <c r="G226" s="21">
        <f>(F226+Systeme!$C$21)/Systeme!$C$18</f>
        <v>0.99910840101434095</v>
      </c>
      <c r="I226" s="8">
        <f>('DGL 4'!$P$7/'DGL 4'!$B$26)*(1-EXP(-'DGL 4'!$B$26*D226)) + ('DGL 4'!$P$8/'DGL 4'!$B$27)*(1-EXP(-'DGL 4'!$B$27*D226))+ ('DGL 4'!$P$9/'DGL 4'!$B$28)*(1-EXP(-'DGL 4'!$B$28*D226))</f>
        <v>4.4579899271466967</v>
      </c>
      <c r="J226" s="21">
        <f>(I226+Systeme!$K$21)/Systeme!$K$18</f>
        <v>8.9159798542933939E-3</v>
      </c>
      <c r="L226" s="8">
        <f t="shared" si="6"/>
        <v>5.000401248840265E-6</v>
      </c>
      <c r="M226" s="21">
        <f>(L226+Systeme!$S$21)/Systeme!$S$18</f>
        <v>1.0000802497680531E-8</v>
      </c>
      <c r="O226" s="8">
        <f>('DGL 4'!$P$15/'DGL 4'!$B$26)*(1-EXP(-'DGL 4'!$B$26*D226)) + ('DGL 4'!$P$16/'DGL 4'!$B$27)*(1-EXP(-'DGL 4'!$B$27*D226))+ ('DGL 4'!$P$17/'DGL 4'!$B$28)*(1-EXP(-'DGL 4'!$B$28*D226))</f>
        <v>7.4739748168618086E-10</v>
      </c>
      <c r="P226" s="21">
        <f>(O226+Systeme!$AA$21)/Systeme!$AA$18</f>
        <v>3.7369874084309042E-13</v>
      </c>
    </row>
    <row r="227" spans="1:16" x14ac:dyDescent="0.25">
      <c r="A227" s="4">
        <f t="shared" si="7"/>
        <v>225</v>
      </c>
      <c r="D227" s="19">
        <f>A227*0.001 *Systeme!$G$6</f>
        <v>225</v>
      </c>
      <c r="F227" s="8">
        <f>('DGL 4'!$P$3/'DGL 4'!$B$26)*(1-EXP(-'DGL 4'!$B$26*D227)) + ('DGL 4'!$P$4/'DGL 4'!$B$27)*(1-EXP(-'DGL 4'!$B$27*D227))+ ('DGL 4'!$P$5/'DGL 4'!$B$28)*(1-EXP(-'DGL 4'!$B$28*D227))</f>
        <v>-4.4777983410410176</v>
      </c>
      <c r="G227" s="21">
        <f>(F227+Systeme!$C$21)/Systeme!$C$18</f>
        <v>0.99910444033179169</v>
      </c>
      <c r="I227" s="8">
        <f>('DGL 4'!$P$7/'DGL 4'!$B$26)*(1-EXP(-'DGL 4'!$B$26*D227)) + ('DGL 4'!$P$8/'DGL 4'!$B$27)*(1-EXP(-'DGL 4'!$B$27*D227))+ ('DGL 4'!$P$9/'DGL 4'!$B$28)*(1-EXP(-'DGL 4'!$B$28*D227))</f>
        <v>4.477793295213651</v>
      </c>
      <c r="J227" s="21">
        <f>(I227+Systeme!$K$21)/Systeme!$K$18</f>
        <v>8.9555865904273023E-3</v>
      </c>
      <c r="L227" s="8">
        <f t="shared" si="6"/>
        <v>5.0450700417368046E-6</v>
      </c>
      <c r="M227" s="21">
        <f>(L227+Systeme!$S$21)/Systeme!$S$18</f>
        <v>1.0090140083473609E-8</v>
      </c>
      <c r="O227" s="8">
        <f>('DGL 4'!$P$15/'DGL 4'!$B$26)*(1-EXP(-'DGL 4'!$B$26*D227)) + ('DGL 4'!$P$16/'DGL 4'!$B$27)*(1-EXP(-'DGL 4'!$B$27*D227))+ ('DGL 4'!$P$17/'DGL 4'!$B$28)*(1-EXP(-'DGL 4'!$B$28*D227))</f>
        <v>7.5732486416995454E-10</v>
      </c>
      <c r="P227" s="21">
        <f>(O227+Systeme!$AA$21)/Systeme!$AA$18</f>
        <v>3.7866243208497725E-13</v>
      </c>
    </row>
    <row r="228" spans="1:16" x14ac:dyDescent="0.25">
      <c r="A228" s="4">
        <f t="shared" si="7"/>
        <v>226</v>
      </c>
      <c r="D228" s="19">
        <f>A228*0.001 *Systeme!$G$6</f>
        <v>226</v>
      </c>
      <c r="F228" s="8">
        <f>('DGL 4'!$P$3/'DGL 4'!$B$26)*(1-EXP(-'DGL 4'!$B$26*D228)) + ('DGL 4'!$P$4/'DGL 4'!$B$27)*(1-EXP(-'DGL 4'!$B$27*D228))+ ('DGL 4'!$P$5/'DGL 4'!$B$28)*(1-EXP(-'DGL 4'!$B$28*D228))</f>
        <v>-4.4976008824576565</v>
      </c>
      <c r="G228" s="21">
        <f>(F228+Systeme!$C$21)/Systeme!$C$18</f>
        <v>0.99910047982350847</v>
      </c>
      <c r="I228" s="8">
        <f>('DGL 4'!$P$7/'DGL 4'!$B$26)*(1-EXP(-'DGL 4'!$B$26*D228)) + ('DGL 4'!$P$8/'DGL 4'!$B$27)*(1-EXP(-'DGL 4'!$B$27*D228))+ ('DGL 4'!$P$9/'DGL 4'!$B$28)*(1-EXP(-'DGL 4'!$B$28*D228))</f>
        <v>4.4975957917533558</v>
      </c>
      <c r="J228" s="21">
        <f>(I228+Systeme!$K$21)/Systeme!$K$18</f>
        <v>8.9951915835067113E-3</v>
      </c>
      <c r="L228" s="8">
        <f t="shared" si="6"/>
        <v>5.0899368095659071E-6</v>
      </c>
      <c r="M228" s="21">
        <f>(L228+Systeme!$S$21)/Systeme!$S$18</f>
        <v>1.0179873619131814E-8</v>
      </c>
      <c r="O228" s="8">
        <f>('DGL 4'!$P$15/'DGL 4'!$B$26)*(1-EXP(-'DGL 4'!$B$26*D228)) + ('DGL 4'!$P$16/'DGL 4'!$B$27)*(1-EXP(-'DGL 4'!$B$27*D228))+ ('DGL 4'!$P$17/'DGL 4'!$B$28)*(1-EXP(-'DGL 4'!$B$28*D228))</f>
        <v>7.6749120383676206E-10</v>
      </c>
      <c r="P228" s="21">
        <f>(O228+Systeme!$AA$21)/Systeme!$AA$18</f>
        <v>3.8374560191838102E-13</v>
      </c>
    </row>
    <row r="229" spans="1:16" x14ac:dyDescent="0.25">
      <c r="A229" s="4">
        <f t="shared" si="7"/>
        <v>227</v>
      </c>
      <c r="D229" s="19">
        <f>A229*0.001 *Systeme!$G$6</f>
        <v>227</v>
      </c>
      <c r="F229" s="8">
        <f>('DGL 4'!$P$3/'DGL 4'!$B$26)*(1-EXP(-'DGL 4'!$B$26*D229)) + ('DGL 4'!$P$4/'DGL 4'!$B$27)*(1-EXP(-'DGL 4'!$B$27*D229))+ ('DGL 4'!$P$5/'DGL 4'!$B$28)*(1-EXP(-'DGL 4'!$B$28*D229))</f>
        <v>-4.5174025525834915</v>
      </c>
      <c r="G229" s="21">
        <f>(F229+Systeme!$C$21)/Systeme!$C$18</f>
        <v>0.99909651948948319</v>
      </c>
      <c r="I229" s="8">
        <f>('DGL 4'!$P$7/'DGL 4'!$B$26)*(1-EXP(-'DGL 4'!$B$26*D229)) + ('DGL 4'!$P$8/'DGL 4'!$B$27)*(1-EXP(-'DGL 4'!$B$27*D229))+ ('DGL 4'!$P$9/'DGL 4'!$B$28)*(1-EXP(-'DGL 4'!$B$28*D229))</f>
        <v>4.517397416804223</v>
      </c>
      <c r="J229" s="21">
        <f>(I229+Systeme!$K$21)/Systeme!$K$18</f>
        <v>9.0347948336084467E-3</v>
      </c>
      <c r="L229" s="8">
        <f t="shared" si="6"/>
        <v>5.1350015105546725E-6</v>
      </c>
      <c r="M229" s="21">
        <f>(L229+Systeme!$S$21)/Systeme!$S$18</f>
        <v>1.0270003021109344E-8</v>
      </c>
      <c r="O229" s="8">
        <f>('DGL 4'!$P$15/'DGL 4'!$B$26)*(1-EXP(-'DGL 4'!$B$26*D229)) + ('DGL 4'!$P$16/'DGL 4'!$B$27)*(1-EXP(-'DGL 4'!$B$27*D229))+ ('DGL 4'!$P$17/'DGL 4'!$B$28)*(1-EXP(-'DGL 4'!$B$28*D229))</f>
        <v>7.7775797336764735E-10</v>
      </c>
      <c r="P229" s="21">
        <f>(O229+Systeme!$AA$21)/Systeme!$AA$18</f>
        <v>3.8887898668382368E-13</v>
      </c>
    </row>
    <row r="230" spans="1:16" x14ac:dyDescent="0.25">
      <c r="A230" s="4">
        <f t="shared" si="7"/>
        <v>228</v>
      </c>
      <c r="D230" s="19">
        <f>A230*0.001 *Systeme!$G$6</f>
        <v>228</v>
      </c>
      <c r="F230" s="8">
        <f>('DGL 4'!$P$3/'DGL 4'!$B$26)*(1-EXP(-'DGL 4'!$B$26*D230)) + ('DGL 4'!$P$4/'DGL 4'!$B$27)*(1-EXP(-'DGL 4'!$B$27*D230))+ ('DGL 4'!$P$5/'DGL 4'!$B$28)*(1-EXP(-'DGL 4'!$B$28*D230))</f>
        <v>-4.5372033514568102</v>
      </c>
      <c r="G230" s="21">
        <f>(F230+Systeme!$C$21)/Systeme!$C$18</f>
        <v>0.99909255932970864</v>
      </c>
      <c r="I230" s="8">
        <f>('DGL 4'!$P$7/'DGL 4'!$B$26)*(1-EXP(-'DGL 4'!$B$26*D230)) + ('DGL 4'!$P$8/'DGL 4'!$B$27)*(1-EXP(-'DGL 4'!$B$27*D230))+ ('DGL 4'!$P$9/'DGL 4'!$B$28)*(1-EXP(-'DGL 4'!$B$28*D230))</f>
        <v>4.5371981704045483</v>
      </c>
      <c r="J230" s="21">
        <f>(I230+Systeme!$K$21)/Systeme!$K$18</f>
        <v>9.0743963408090964E-3</v>
      </c>
      <c r="L230" s="8">
        <f t="shared" si="6"/>
        <v>5.1802641362898002E-6</v>
      </c>
      <c r="M230" s="21">
        <f>(L230+Systeme!$S$21)/Systeme!$S$18</f>
        <v>1.0360528272579601E-8</v>
      </c>
      <c r="O230" s="8">
        <f>('DGL 4'!$P$15/'DGL 4'!$B$26)*(1-EXP(-'DGL 4'!$B$26*D230)) + ('DGL 4'!$P$16/'DGL 4'!$B$27)*(1-EXP(-'DGL 4'!$B$27*D230))+ ('DGL 4'!$P$17/'DGL 4'!$B$28)*(1-EXP(-'DGL 4'!$B$28*D230))</f>
        <v>7.8812559245727137E-10</v>
      </c>
      <c r="P230" s="21">
        <f>(O230+Systeme!$AA$21)/Systeme!$AA$18</f>
        <v>3.9406279622863569E-13</v>
      </c>
    </row>
    <row r="231" spans="1:16" x14ac:dyDescent="0.25">
      <c r="A231" s="4">
        <f t="shared" si="7"/>
        <v>229</v>
      </c>
      <c r="D231" s="19">
        <f>A231*0.001 *Systeme!$G$6</f>
        <v>229</v>
      </c>
      <c r="F231" s="8">
        <f>('DGL 4'!$P$3/'DGL 4'!$B$26)*(1-EXP(-'DGL 4'!$B$26*D231)) + ('DGL 4'!$P$4/'DGL 4'!$B$27)*(1-EXP(-'DGL 4'!$B$27*D231))+ ('DGL 4'!$P$5/'DGL 4'!$B$28)*(1-EXP(-'DGL 4'!$B$28*D231))</f>
        <v>-4.55700327911579</v>
      </c>
      <c r="G231" s="21">
        <f>(F231+Systeme!$C$21)/Systeme!$C$18</f>
        <v>0.99908859934417682</v>
      </c>
      <c r="I231" s="8">
        <f>('DGL 4'!$P$7/'DGL 4'!$B$26)*(1-EXP(-'DGL 4'!$B$26*D231)) + ('DGL 4'!$P$8/'DGL 4'!$B$27)*(1-EXP(-'DGL 4'!$B$27*D231))+ ('DGL 4'!$P$9/'DGL 4'!$B$28)*(1-EXP(-'DGL 4'!$B$28*D231))</f>
        <v>4.5569980525926921</v>
      </c>
      <c r="J231" s="21">
        <f>(I231+Systeme!$K$21)/Systeme!$K$18</f>
        <v>9.1139961051853839E-3</v>
      </c>
      <c r="L231" s="8">
        <f t="shared" si="6"/>
        <v>5.2257246423345052E-6</v>
      </c>
      <c r="M231" s="21">
        <f>(L231+Systeme!$S$21)/Systeme!$S$18</f>
        <v>1.0451449284669011E-8</v>
      </c>
      <c r="O231" s="8">
        <f>('DGL 4'!$P$15/'DGL 4'!$B$26)*(1-EXP(-'DGL 4'!$B$26*D231)) + ('DGL 4'!$P$16/'DGL 4'!$B$27)*(1-EXP(-'DGL 4'!$B$27*D231))+ ('DGL 4'!$P$17/'DGL 4'!$B$28)*(1-EXP(-'DGL 4'!$B$28*D231))</f>
        <v>7.9845553313615675E-10</v>
      </c>
      <c r="P231" s="21">
        <f>(O231+Systeme!$AA$21)/Systeme!$AA$18</f>
        <v>3.9922776656807837E-13</v>
      </c>
    </row>
    <row r="232" spans="1:16" x14ac:dyDescent="0.25">
      <c r="A232" s="4">
        <f t="shared" si="7"/>
        <v>230</v>
      </c>
      <c r="D232" s="19">
        <f>A232*0.001 *Systeme!$G$6</f>
        <v>230</v>
      </c>
      <c r="F232" s="8">
        <f>('DGL 4'!$P$3/'DGL 4'!$B$26)*(1-EXP(-'DGL 4'!$B$26*D232)) + ('DGL 4'!$P$4/'DGL 4'!$B$27)*(1-EXP(-'DGL 4'!$B$27*D232))+ ('DGL 4'!$P$5/'DGL 4'!$B$28)*(1-EXP(-'DGL 4'!$B$28*D232))</f>
        <v>-4.576802335599135</v>
      </c>
      <c r="G232" s="21">
        <f>(F232+Systeme!$C$21)/Systeme!$C$18</f>
        <v>0.99908463953288007</v>
      </c>
      <c r="I232" s="8">
        <f>('DGL 4'!$P$7/'DGL 4'!$B$26)*(1-EXP(-'DGL 4'!$B$26*D232)) + ('DGL 4'!$P$8/'DGL 4'!$B$27)*(1-EXP(-'DGL 4'!$B$27*D232))+ ('DGL 4'!$P$9/'DGL 4'!$B$28)*(1-EXP(-'DGL 4'!$B$28*D232))</f>
        <v>4.576797063407021</v>
      </c>
      <c r="J232" s="21">
        <f>(I232+Systeme!$K$21)/Systeme!$K$18</f>
        <v>9.1535941268140412E-3</v>
      </c>
      <c r="L232" s="8">
        <f t="shared" si="6"/>
        <v>5.2713830878806968E-6</v>
      </c>
      <c r="M232" s="21">
        <f>(L232+Systeme!$S$21)/Systeme!$S$18</f>
        <v>1.0542766175761393E-8</v>
      </c>
      <c r="O232" s="8">
        <f>('DGL 4'!$P$15/'DGL 4'!$B$26)*(1-EXP(-'DGL 4'!$B$26*D232)) + ('DGL 4'!$P$16/'DGL 4'!$B$27)*(1-EXP(-'DGL 4'!$B$27*D232))+ ('DGL 4'!$P$17/'DGL 4'!$B$28)*(1-EXP(-'DGL 4'!$B$28*D232))</f>
        <v>8.0902611129460289E-10</v>
      </c>
      <c r="P232" s="21">
        <f>(O232+Systeme!$AA$21)/Systeme!$AA$18</f>
        <v>4.0451305564730144E-13</v>
      </c>
    </row>
    <row r="233" spans="1:16" x14ac:dyDescent="0.25">
      <c r="A233" s="4">
        <f t="shared" si="7"/>
        <v>231</v>
      </c>
      <c r="D233" s="19">
        <f>A233*0.001 *Systeme!$G$6</f>
        <v>231</v>
      </c>
      <c r="F233" s="8">
        <f>('DGL 4'!$P$3/'DGL 4'!$B$26)*(1-EXP(-'DGL 4'!$B$26*D233)) + ('DGL 4'!$P$4/'DGL 4'!$B$27)*(1-EXP(-'DGL 4'!$B$27*D233))+ ('DGL 4'!$P$5/'DGL 4'!$B$28)*(1-EXP(-'DGL 4'!$B$28*D233))</f>
        <v>-4.5966005209448175</v>
      </c>
      <c r="G233" s="21">
        <f>(F233+Systeme!$C$21)/Systeme!$C$18</f>
        <v>0.99908067989581106</v>
      </c>
      <c r="I233" s="8">
        <f>('DGL 4'!$P$7/'DGL 4'!$B$26)*(1-EXP(-'DGL 4'!$B$26*D233)) + ('DGL 4'!$P$8/'DGL 4'!$B$27)*(1-EXP(-'DGL 4'!$B$27*D233))+ ('DGL 4'!$P$9/'DGL 4'!$B$28)*(1-EXP(-'DGL 4'!$B$28*D233))</f>
        <v>4.5965952028858625</v>
      </c>
      <c r="J233" s="21">
        <f>(I233+Systeme!$K$21)/Systeme!$K$18</f>
        <v>9.1931904057717256E-3</v>
      </c>
      <c r="L233" s="8">
        <f t="shared" si="6"/>
        <v>5.3172393953034025E-6</v>
      </c>
      <c r="M233" s="21">
        <f>(L233+Systeme!$S$21)/Systeme!$S$18</f>
        <v>1.0634478790606805E-8</v>
      </c>
      <c r="O233" s="8">
        <f>('DGL 4'!$P$15/'DGL 4'!$B$26)*(1-EXP(-'DGL 4'!$B$26*D233)) + ('DGL 4'!$P$16/'DGL 4'!$B$27)*(1-EXP(-'DGL 4'!$B$27*D233))+ ('DGL 4'!$P$17/'DGL 4'!$B$28)*(1-EXP(-'DGL 4'!$B$28*D233))</f>
        <v>8.1955968053715189E-10</v>
      </c>
      <c r="P233" s="21">
        <f>(O233+Systeme!$AA$21)/Systeme!$AA$18</f>
        <v>4.0977984026857594E-13</v>
      </c>
    </row>
    <row r="234" spans="1:16" x14ac:dyDescent="0.25">
      <c r="A234" s="4">
        <f t="shared" si="7"/>
        <v>232</v>
      </c>
      <c r="D234" s="19">
        <f>A234*0.001 *Systeme!$G$6</f>
        <v>232</v>
      </c>
      <c r="F234" s="8">
        <f>('DGL 4'!$P$3/'DGL 4'!$B$26)*(1-EXP(-'DGL 4'!$B$26*D234)) + ('DGL 4'!$P$4/'DGL 4'!$B$27)*(1-EXP(-'DGL 4'!$B$27*D234))+ ('DGL 4'!$P$5/'DGL 4'!$B$28)*(1-EXP(-'DGL 4'!$B$28*D234))</f>
        <v>-4.6163978351913819</v>
      </c>
      <c r="G234" s="21">
        <f>(F234+Systeme!$C$21)/Systeme!$C$18</f>
        <v>0.9990767204329617</v>
      </c>
      <c r="I234" s="8">
        <f>('DGL 4'!$P$7/'DGL 4'!$B$26)*(1-EXP(-'DGL 4'!$B$26*D234)) + ('DGL 4'!$P$8/'DGL 4'!$B$27)*(1-EXP(-'DGL 4'!$B$27*D234))+ ('DGL 4'!$P$9/'DGL 4'!$B$28)*(1-EXP(-'DGL 4'!$B$28*D234))</f>
        <v>4.6163924710675968</v>
      </c>
      <c r="J234" s="21">
        <f>(I234+Systeme!$K$21)/Systeme!$K$18</f>
        <v>9.2327849421351936E-3</v>
      </c>
      <c r="L234" s="8">
        <f t="shared" si="6"/>
        <v>5.3632935895472954E-6</v>
      </c>
      <c r="M234" s="21">
        <f>(L234+Systeme!$S$21)/Systeme!$S$18</f>
        <v>1.0726587179094591E-8</v>
      </c>
      <c r="O234" s="8">
        <f>('DGL 4'!$P$15/'DGL 4'!$B$26)*(1-EXP(-'DGL 4'!$B$26*D234)) + ('DGL 4'!$P$16/'DGL 4'!$B$27)*(1-EXP(-'DGL 4'!$B$27*D234))+ ('DGL 4'!$P$17/'DGL 4'!$B$28)*(1-EXP(-'DGL 4'!$B$28*D234))</f>
        <v>8.3019560919838503E-10</v>
      </c>
      <c r="P234" s="21">
        <f>(O234+Systeme!$AA$21)/Systeme!$AA$18</f>
        <v>4.1509780459919253E-13</v>
      </c>
    </row>
    <row r="235" spans="1:16" x14ac:dyDescent="0.25">
      <c r="A235" s="4">
        <f t="shared" si="7"/>
        <v>233</v>
      </c>
      <c r="D235" s="19">
        <f>A235*0.001 *Systeme!$G$6</f>
        <v>233</v>
      </c>
      <c r="F235" s="8">
        <f>('DGL 4'!$P$3/'DGL 4'!$B$26)*(1-EXP(-'DGL 4'!$B$26*D235)) + ('DGL 4'!$P$4/'DGL 4'!$B$27)*(1-EXP(-'DGL 4'!$B$27*D235))+ ('DGL 4'!$P$5/'DGL 4'!$B$28)*(1-EXP(-'DGL 4'!$B$28*D235))</f>
        <v>-4.6361942783773236</v>
      </c>
      <c r="G235" s="21">
        <f>(F235+Systeme!$C$21)/Systeme!$C$18</f>
        <v>0.99907276114432464</v>
      </c>
      <c r="I235" s="8">
        <f>('DGL 4'!$P$7/'DGL 4'!$B$26)*(1-EXP(-'DGL 4'!$B$26*D235)) + ('DGL 4'!$P$8/'DGL 4'!$B$27)*(1-EXP(-'DGL 4'!$B$27*D235))+ ('DGL 4'!$P$9/'DGL 4'!$B$28)*(1-EXP(-'DGL 4'!$B$28*D235))</f>
        <v>4.6361888679905539</v>
      </c>
      <c r="J235" s="21">
        <f>(I235+Systeme!$K$21)/Systeme!$K$18</f>
        <v>9.2723777359811077E-3</v>
      </c>
      <c r="L235" s="8">
        <f t="shared" si="6"/>
        <v>5.4095456962757662E-6</v>
      </c>
      <c r="M235" s="21">
        <f>(L235+Systeme!$S$21)/Systeme!$S$18</f>
        <v>1.0819091392551532E-8</v>
      </c>
      <c r="O235" s="8">
        <f>('DGL 4'!$P$15/'DGL 4'!$B$26)*(1-EXP(-'DGL 4'!$B$26*D235)) + ('DGL 4'!$P$16/'DGL 4'!$B$27)*(1-EXP(-'DGL 4'!$B$27*D235))+ ('DGL 4'!$P$17/'DGL 4'!$B$28)*(1-EXP(-'DGL 4'!$B$28*D235))</f>
        <v>8.4107343507368315E-10</v>
      </c>
      <c r="P235" s="21">
        <f>(O235+Systeme!$AA$21)/Systeme!$AA$18</f>
        <v>4.2053671753684155E-13</v>
      </c>
    </row>
    <row r="236" spans="1:16" x14ac:dyDescent="0.25">
      <c r="A236" s="4">
        <f t="shared" si="7"/>
        <v>234</v>
      </c>
      <c r="D236" s="19">
        <f>A236*0.001 *Systeme!$G$6</f>
        <v>234</v>
      </c>
      <c r="F236" s="8">
        <f>('DGL 4'!$P$3/'DGL 4'!$B$26)*(1-EXP(-'DGL 4'!$B$26*D236)) + ('DGL 4'!$P$4/'DGL 4'!$B$27)*(1-EXP(-'DGL 4'!$B$27*D236))+ ('DGL 4'!$P$5/'DGL 4'!$B$28)*(1-EXP(-'DGL 4'!$B$28*D236))</f>
        <v>-4.6559898505406139</v>
      </c>
      <c r="G236" s="21">
        <f>(F236+Systeme!$C$21)/Systeme!$C$18</f>
        <v>0.99906880202989201</v>
      </c>
      <c r="I236" s="8">
        <f>('DGL 4'!$P$7/'DGL 4'!$B$26)*(1-EXP(-'DGL 4'!$B$26*D236)) + ('DGL 4'!$P$8/'DGL 4'!$B$27)*(1-EXP(-'DGL 4'!$B$27*D236))+ ('DGL 4'!$P$9/'DGL 4'!$B$28)*(1-EXP(-'DGL 4'!$B$28*D236))</f>
        <v>4.6559843936930605</v>
      </c>
      <c r="J236" s="21">
        <f>(I236+Systeme!$K$21)/Systeme!$K$18</f>
        <v>9.3119687873861202E-3</v>
      </c>
      <c r="L236" s="8">
        <f t="shared" si="6"/>
        <v>5.4559956378638424E-6</v>
      </c>
      <c r="M236" s="21">
        <f>(L236+Systeme!$S$21)/Systeme!$S$18</f>
        <v>1.0911991275727685E-8</v>
      </c>
      <c r="O236" s="8">
        <f>('DGL 4'!$P$15/'DGL 4'!$B$26)*(1-EXP(-'DGL 4'!$B$26*D236)) + ('DGL 4'!$P$16/'DGL 4'!$B$27)*(1-EXP(-'DGL 4'!$B$27*D236))+ ('DGL 4'!$P$17/'DGL 4'!$B$28)*(1-EXP(-'DGL 4'!$B$28*D236))</f>
        <v>8.5191551176758834E-10</v>
      </c>
      <c r="P236" s="21">
        <f>(O236+Systeme!$AA$21)/Systeme!$AA$18</f>
        <v>4.2595775588379416E-13</v>
      </c>
    </row>
    <row r="237" spans="1:16" x14ac:dyDescent="0.25">
      <c r="A237" s="4">
        <f t="shared" si="7"/>
        <v>235</v>
      </c>
      <c r="D237" s="19">
        <f>A237*0.001 *Systeme!$G$6</f>
        <v>235.00000000000003</v>
      </c>
      <c r="F237" s="8">
        <f>('DGL 4'!$P$3/'DGL 4'!$B$26)*(1-EXP(-'DGL 4'!$B$26*D237)) + ('DGL 4'!$P$4/'DGL 4'!$B$27)*(1-EXP(-'DGL 4'!$B$27*D237))+ ('DGL 4'!$P$5/'DGL 4'!$B$28)*(1-EXP(-'DGL 4'!$B$28*D237))</f>
        <v>-4.6757845517197492</v>
      </c>
      <c r="G237" s="21">
        <f>(F237+Systeme!$C$21)/Systeme!$C$18</f>
        <v>0.99906484308965615</v>
      </c>
      <c r="I237" s="8">
        <f>('DGL 4'!$P$7/'DGL 4'!$B$26)*(1-EXP(-'DGL 4'!$B$26*D237)) + ('DGL 4'!$P$8/'DGL 4'!$B$27)*(1-EXP(-'DGL 4'!$B$27*D237))+ ('DGL 4'!$P$9/'DGL 4'!$B$28)*(1-EXP(-'DGL 4'!$B$28*D237))</f>
        <v>4.675779048213446</v>
      </c>
      <c r="J237" s="21">
        <f>(I237+Systeme!$K$21)/Systeme!$K$18</f>
        <v>9.3515580964268919E-3</v>
      </c>
      <c r="L237" s="8">
        <f t="shared" si="6"/>
        <v>5.5026434419213829E-6</v>
      </c>
      <c r="M237" s="21">
        <f>(L237+Systeme!$S$21)/Systeme!$S$18</f>
        <v>1.1005286883842766E-8</v>
      </c>
      <c r="O237" s="8">
        <f>('DGL 4'!$P$15/'DGL 4'!$B$26)*(1-EXP(-'DGL 4'!$B$26*D237)) + ('DGL 4'!$P$16/'DGL 4'!$B$27)*(1-EXP(-'DGL 4'!$B$27*D237))+ ('DGL 4'!$P$17/'DGL 4'!$B$28)*(1-EXP(-'DGL 4'!$B$28*D237))</f>
        <v>8.6286120696416058E-10</v>
      </c>
      <c r="P237" s="21">
        <f>(O237+Systeme!$AA$21)/Systeme!$AA$18</f>
        <v>4.314306034820803E-13</v>
      </c>
    </row>
    <row r="238" spans="1:16" x14ac:dyDescent="0.25">
      <c r="A238" s="4">
        <f t="shared" si="7"/>
        <v>236</v>
      </c>
      <c r="D238" s="19">
        <f>A238*0.001 *Systeme!$G$6</f>
        <v>236.00000000000003</v>
      </c>
      <c r="F238" s="8">
        <f>('DGL 4'!$P$3/'DGL 4'!$B$26)*(1-EXP(-'DGL 4'!$B$26*D238)) + ('DGL 4'!$P$4/'DGL 4'!$B$27)*(1-EXP(-'DGL 4'!$B$27*D238))+ ('DGL 4'!$P$5/'DGL 4'!$B$28)*(1-EXP(-'DGL 4'!$B$28*D238))</f>
        <v>-4.6955783819531138</v>
      </c>
      <c r="G238" s="21">
        <f>(F238+Systeme!$C$21)/Systeme!$C$18</f>
        <v>0.9990608843236094</v>
      </c>
      <c r="I238" s="8">
        <f>('DGL 4'!$P$7/'DGL 4'!$B$26)*(1-EXP(-'DGL 4'!$B$26*D238)) + ('DGL 4'!$P$8/'DGL 4'!$B$27)*(1-EXP(-'DGL 4'!$B$27*D238))+ ('DGL 4'!$P$9/'DGL 4'!$B$28)*(1-EXP(-'DGL 4'!$B$28*D238))</f>
        <v>4.69557283159011</v>
      </c>
      <c r="J238" s="21">
        <f>(I238+Systeme!$K$21)/Systeme!$K$18</f>
        <v>9.3911456631802191E-3</v>
      </c>
      <c r="L238" s="8">
        <f t="shared" si="6"/>
        <v>5.5494890930990123E-6</v>
      </c>
      <c r="M238" s="21">
        <f>(L238+Systeme!$S$21)/Systeme!$S$18</f>
        <v>1.1098978186198025E-8</v>
      </c>
      <c r="O238" s="8">
        <f>('DGL 4'!$P$15/'DGL 4'!$B$26)*(1-EXP(-'DGL 4'!$B$26*D238)) + ('DGL 4'!$P$16/'DGL 4'!$B$27)*(1-EXP(-'DGL 4'!$B$27*D238))+ ('DGL 4'!$P$17/'DGL 4'!$B$28)*(1-EXP(-'DGL 4'!$B$28*D238))</f>
        <v>8.7391077100568149E-10</v>
      </c>
      <c r="P238" s="21">
        <f>(O238+Systeme!$AA$21)/Systeme!$AA$18</f>
        <v>4.3695538550284072E-13</v>
      </c>
    </row>
    <row r="239" spans="1:16" x14ac:dyDescent="0.25">
      <c r="A239" s="4">
        <f t="shared" si="7"/>
        <v>237</v>
      </c>
      <c r="D239" s="19">
        <f>A239*0.001 *Systeme!$G$6</f>
        <v>237.00000000000003</v>
      </c>
      <c r="F239" s="8">
        <f>('DGL 4'!$P$3/'DGL 4'!$B$26)*(1-EXP(-'DGL 4'!$B$26*D239)) + ('DGL 4'!$P$4/'DGL 4'!$B$27)*(1-EXP(-'DGL 4'!$B$27*D239))+ ('DGL 4'!$P$5/'DGL 4'!$B$28)*(1-EXP(-'DGL 4'!$B$28*D239))</f>
        <v>-4.7153713412789484</v>
      </c>
      <c r="G239" s="21">
        <f>(F239+Systeme!$C$21)/Systeme!$C$18</f>
        <v>0.99905692573174421</v>
      </c>
      <c r="I239" s="8">
        <f>('DGL 4'!$P$7/'DGL 4'!$B$26)*(1-EXP(-'DGL 4'!$B$26*D239)) + ('DGL 4'!$P$8/'DGL 4'!$B$27)*(1-EXP(-'DGL 4'!$B$27*D239))+ ('DGL 4'!$P$9/'DGL 4'!$B$28)*(1-EXP(-'DGL 4'!$B$28*D239))</f>
        <v>4.7153657438612955</v>
      </c>
      <c r="J239" s="21">
        <f>(I239+Systeme!$K$21)/Systeme!$K$18</f>
        <v>9.430731487722591E-3</v>
      </c>
      <c r="L239" s="8">
        <f t="shared" si="6"/>
        <v>5.596532587973037E-6</v>
      </c>
      <c r="M239" s="21">
        <f>(L239+Systeme!$S$21)/Systeme!$S$18</f>
        <v>1.1193065175946075E-8</v>
      </c>
      <c r="O239" s="8">
        <f>('DGL 4'!$P$15/'DGL 4'!$B$26)*(1-EXP(-'DGL 4'!$B$26*D239)) + ('DGL 4'!$P$16/'DGL 4'!$B$27)*(1-EXP(-'DGL 4'!$B$27*D239))+ ('DGL 4'!$P$17/'DGL 4'!$B$28)*(1-EXP(-'DGL 4'!$B$28*D239))</f>
        <v>8.8506496305051224E-10</v>
      </c>
      <c r="P239" s="21">
        <f>(O239+Systeme!$AA$21)/Systeme!$AA$18</f>
        <v>4.4253248152525611E-13</v>
      </c>
    </row>
    <row r="240" spans="1:16" x14ac:dyDescent="0.25">
      <c r="A240" s="4">
        <f t="shared" si="7"/>
        <v>238</v>
      </c>
      <c r="D240" s="19">
        <f>A240*0.001 *Systeme!$G$6</f>
        <v>238.00000000000003</v>
      </c>
      <c r="F240" s="8">
        <f>('DGL 4'!$P$3/'DGL 4'!$B$26)*(1-EXP(-'DGL 4'!$B$26*D240)) + ('DGL 4'!$P$4/'DGL 4'!$B$27)*(1-EXP(-'DGL 4'!$B$27*D240))+ ('DGL 4'!$P$5/'DGL 4'!$B$28)*(1-EXP(-'DGL 4'!$B$28*D240))</f>
        <v>-4.735163429735687</v>
      </c>
      <c r="G240" s="21">
        <f>(F240+Systeme!$C$21)/Systeme!$C$18</f>
        <v>0.99905296731405291</v>
      </c>
      <c r="I240" s="8">
        <f>('DGL 4'!$P$7/'DGL 4'!$B$26)*(1-EXP(-'DGL 4'!$B$26*D240)) + ('DGL 4'!$P$8/'DGL 4'!$B$27)*(1-EXP(-'DGL 4'!$B$27*D240))+ ('DGL 4'!$P$9/'DGL 4'!$B$28)*(1-EXP(-'DGL 4'!$B$28*D240))</f>
        <v>4.7351577850654492</v>
      </c>
      <c r="J240" s="21">
        <f>(I240+Systeme!$K$21)/Systeme!$K$18</f>
        <v>9.4703155701308991E-3</v>
      </c>
      <c r="L240" s="8">
        <f t="shared" si="6"/>
        <v>5.643773914198731E-6</v>
      </c>
      <c r="M240" s="21">
        <f>(L240+Systeme!$S$21)/Systeme!$S$18</f>
        <v>1.1287547828397462E-8</v>
      </c>
      <c r="O240" s="8">
        <f>('DGL 4'!$P$15/'DGL 4'!$B$26)*(1-EXP(-'DGL 4'!$B$26*D240)) + ('DGL 4'!$P$16/'DGL 4'!$B$27)*(1-EXP(-'DGL 4'!$B$27*D240))+ ('DGL 4'!$P$17/'DGL 4'!$B$28)*(1-EXP(-'DGL 4'!$B$28*D240))</f>
        <v>8.9632369332671297E-10</v>
      </c>
      <c r="P240" s="21">
        <f>(O240+Systeme!$AA$21)/Systeme!$AA$18</f>
        <v>4.4816184666335651E-13</v>
      </c>
    </row>
    <row r="241" spans="1:16" x14ac:dyDescent="0.25">
      <c r="A241" s="4">
        <f t="shared" si="7"/>
        <v>239</v>
      </c>
      <c r="D241" s="19">
        <f>A241*0.001 *Systeme!$G$6</f>
        <v>239.00000000000003</v>
      </c>
      <c r="F241" s="8">
        <f>('DGL 4'!$P$3/'DGL 4'!$B$26)*(1-EXP(-'DGL 4'!$B$26*D241)) + ('DGL 4'!$P$4/'DGL 4'!$B$27)*(1-EXP(-'DGL 4'!$B$27*D241))+ ('DGL 4'!$P$5/'DGL 4'!$B$28)*(1-EXP(-'DGL 4'!$B$28*D241))</f>
        <v>-4.7549546473614113</v>
      </c>
      <c r="G241" s="21">
        <f>(F241+Systeme!$C$21)/Systeme!$C$18</f>
        <v>0.99904900907052774</v>
      </c>
      <c r="I241" s="8">
        <f>('DGL 4'!$P$7/'DGL 4'!$B$26)*(1-EXP(-'DGL 4'!$B$26*D241)) + ('DGL 4'!$P$8/'DGL 4'!$B$27)*(1-EXP(-'DGL 4'!$B$27*D241))+ ('DGL 4'!$P$9/'DGL 4'!$B$28)*(1-EXP(-'DGL 4'!$B$28*D241))</f>
        <v>4.7549489552408328</v>
      </c>
      <c r="J241" s="21">
        <f>(I241+Systeme!$K$21)/Systeme!$K$18</f>
        <v>9.5098979104816656E-3</v>
      </c>
      <c r="L241" s="8">
        <f t="shared" si="6"/>
        <v>5.6912130294938358E-6</v>
      </c>
      <c r="M241" s="21">
        <f>(L241+Systeme!$S$21)/Systeme!$S$18</f>
        <v>1.1382426058987671E-8</v>
      </c>
      <c r="O241" s="8">
        <f>('DGL 4'!$P$15/'DGL 4'!$B$26)*(1-EXP(-'DGL 4'!$B$26*D241)) + ('DGL 4'!$P$16/'DGL 4'!$B$27)*(1-EXP(-'DGL 4'!$B$27*D241))+ ('DGL 4'!$P$17/'DGL 4'!$B$28)*(1-EXP(-'DGL 4'!$B$28*D241))</f>
        <v>9.0754894387350821E-10</v>
      </c>
      <c r="P241" s="21">
        <f>(O241+Systeme!$AA$21)/Systeme!$AA$18</f>
        <v>4.537744719367541E-13</v>
      </c>
    </row>
    <row r="242" spans="1:16" x14ac:dyDescent="0.25">
      <c r="A242" s="4">
        <f t="shared" si="7"/>
        <v>240</v>
      </c>
      <c r="D242" s="19">
        <f>A242*0.001 *Systeme!$G$6</f>
        <v>240</v>
      </c>
      <c r="F242" s="8">
        <f>('DGL 4'!$P$3/'DGL 4'!$B$26)*(1-EXP(-'DGL 4'!$B$26*D242)) + ('DGL 4'!$P$4/'DGL 4'!$B$27)*(1-EXP(-'DGL 4'!$B$27*D242))+ ('DGL 4'!$P$5/'DGL 4'!$B$28)*(1-EXP(-'DGL 4'!$B$28*D242))</f>
        <v>-4.7747449941947746</v>
      </c>
      <c r="G242" s="21">
        <f>(F242+Systeme!$C$21)/Systeme!$C$18</f>
        <v>0.99904505100116114</v>
      </c>
      <c r="I242" s="8">
        <f>('DGL 4'!$P$7/'DGL 4'!$B$26)*(1-EXP(-'DGL 4'!$B$26*D242)) + ('DGL 4'!$P$8/'DGL 4'!$B$27)*(1-EXP(-'DGL 4'!$B$27*D242))+ ('DGL 4'!$P$9/'DGL 4'!$B$28)*(1-EXP(-'DGL 4'!$B$28*D242))</f>
        <v>4.7747392544257607</v>
      </c>
      <c r="J242" s="21">
        <f>(I242+Systeme!$K$21)/Systeme!$K$18</f>
        <v>9.5494785088515218E-3</v>
      </c>
      <c r="L242" s="8">
        <f t="shared" si="6"/>
        <v>5.7388499953381442E-6</v>
      </c>
      <c r="M242" s="21">
        <f>(L242+Systeme!$S$21)/Systeme!$S$18</f>
        <v>1.1477699990676289E-8</v>
      </c>
      <c r="O242" s="8">
        <f>('DGL 4'!$P$15/'DGL 4'!$B$26)*(1-EXP(-'DGL 4'!$B$26*D242)) + ('DGL 4'!$P$16/'DGL 4'!$B$27)*(1-EXP(-'DGL 4'!$B$27*D242))+ ('DGL 4'!$P$17/'DGL 4'!$B$28)*(1-EXP(-'DGL 4'!$B$28*D242))</f>
        <v>9.190185190546124E-10</v>
      </c>
      <c r="P242" s="21">
        <f>(O242+Systeme!$AA$21)/Systeme!$AA$18</f>
        <v>4.5950925952730625E-13</v>
      </c>
    </row>
    <row r="243" spans="1:16" x14ac:dyDescent="0.25">
      <c r="A243" s="4">
        <f t="shared" si="7"/>
        <v>241</v>
      </c>
      <c r="D243" s="19">
        <f>A243*0.001 *Systeme!$G$6</f>
        <v>241</v>
      </c>
      <c r="F243" s="8">
        <f>('DGL 4'!$P$3/'DGL 4'!$B$26)*(1-EXP(-'DGL 4'!$B$26*D243)) + ('DGL 4'!$P$4/'DGL 4'!$B$27)*(1-EXP(-'DGL 4'!$B$27*D243))+ ('DGL 4'!$P$5/'DGL 4'!$B$28)*(1-EXP(-'DGL 4'!$B$28*D243))</f>
        <v>-4.7945344702739545</v>
      </c>
      <c r="G243" s="21">
        <f>(F243+Systeme!$C$21)/Systeme!$C$18</f>
        <v>0.99904109310594524</v>
      </c>
      <c r="I243" s="8">
        <f>('DGL 4'!$P$7/'DGL 4'!$B$26)*(1-EXP(-'DGL 4'!$B$26*D243)) + ('DGL 4'!$P$8/'DGL 4'!$B$27)*(1-EXP(-'DGL 4'!$B$27*D243))+ ('DGL 4'!$P$9/'DGL 4'!$B$28)*(1-EXP(-'DGL 4'!$B$28*D243))</f>
        <v>4.7945286826585933</v>
      </c>
      <c r="J243" s="21">
        <f>(I243+Systeme!$K$21)/Systeme!$K$18</f>
        <v>9.589057365317186E-3</v>
      </c>
      <c r="L243" s="8">
        <f t="shared" si="6"/>
        <v>5.786684766953998E-6</v>
      </c>
      <c r="M243" s="21">
        <f>(L243+Systeme!$S$21)/Systeme!$S$18</f>
        <v>1.1573369533907995E-8</v>
      </c>
      <c r="O243" s="8">
        <f>('DGL 4'!$P$15/'DGL 4'!$B$26)*(1-EXP(-'DGL 4'!$B$26*D243)) + ('DGL 4'!$P$16/'DGL 4'!$B$27)*(1-EXP(-'DGL 4'!$B$27*D243))+ ('DGL 4'!$P$17/'DGL 4'!$B$28)*(1-EXP(-'DGL 4'!$B$28*D243))</f>
        <v>9.305942317737112E-10</v>
      </c>
      <c r="P243" s="21">
        <f>(O243+Systeme!$AA$21)/Systeme!$AA$18</f>
        <v>4.6529711588685557E-13</v>
      </c>
    </row>
    <row r="244" spans="1:16" x14ac:dyDescent="0.25">
      <c r="A244" s="4">
        <f t="shared" si="7"/>
        <v>242</v>
      </c>
      <c r="D244" s="19">
        <f>A244*0.001 *Systeme!$G$6</f>
        <v>242</v>
      </c>
      <c r="F244" s="8">
        <f>('DGL 4'!$P$3/'DGL 4'!$B$26)*(1-EXP(-'DGL 4'!$B$26*D244)) + ('DGL 4'!$P$4/'DGL 4'!$B$27)*(1-EXP(-'DGL 4'!$B$27*D244))+ ('DGL 4'!$P$5/'DGL 4'!$B$28)*(1-EXP(-'DGL 4'!$B$28*D244))</f>
        <v>-4.8143230756371302</v>
      </c>
      <c r="G244" s="21">
        <f>(F244+Systeme!$C$21)/Systeme!$C$18</f>
        <v>0.9990371353848726</v>
      </c>
      <c r="I244" s="8">
        <f>('DGL 4'!$P$7/'DGL 4'!$B$26)*(1-EXP(-'DGL 4'!$B$26*D244)) + ('DGL 4'!$P$8/'DGL 4'!$B$27)*(1-EXP(-'DGL 4'!$B$27*D244))+ ('DGL 4'!$P$9/'DGL 4'!$B$28)*(1-EXP(-'DGL 4'!$B$28*D244))</f>
        <v>4.8143172399776946</v>
      </c>
      <c r="J244" s="21">
        <f>(I244+Systeme!$K$21)/Systeme!$K$18</f>
        <v>9.6286344799553884E-3</v>
      </c>
      <c r="L244" s="8">
        <f t="shared" si="6"/>
        <v>5.8347172984686948E-6</v>
      </c>
      <c r="M244" s="21">
        <f>(L244+Systeme!$S$21)/Systeme!$S$18</f>
        <v>1.166943459693739E-8</v>
      </c>
      <c r="O244" s="8">
        <f>('DGL 4'!$P$15/'DGL 4'!$B$26)*(1-EXP(-'DGL 4'!$B$26*D244)) + ('DGL 4'!$P$16/'DGL 4'!$B$27)*(1-EXP(-'DGL 4'!$B$27*D244))+ ('DGL 4'!$P$17/'DGL 4'!$B$28)*(1-EXP(-'DGL 4'!$B$28*D244))</f>
        <v>9.4213721362184505E-10</v>
      </c>
      <c r="P244" s="21">
        <f>(O244+Systeme!$AA$21)/Systeme!$AA$18</f>
        <v>4.710686068109225E-13</v>
      </c>
    </row>
    <row r="245" spans="1:16" x14ac:dyDescent="0.25">
      <c r="A245" s="4">
        <f t="shared" si="7"/>
        <v>243</v>
      </c>
      <c r="D245" s="19">
        <f>A245*0.001 *Systeme!$G$6</f>
        <v>243</v>
      </c>
      <c r="F245" s="8">
        <f>('DGL 4'!$P$3/'DGL 4'!$B$26)*(1-EXP(-'DGL 4'!$B$26*D245)) + ('DGL 4'!$P$4/'DGL 4'!$B$27)*(1-EXP(-'DGL 4'!$B$27*D245))+ ('DGL 4'!$P$5/'DGL 4'!$B$28)*(1-EXP(-'DGL 4'!$B$28*D245))</f>
        <v>-4.8341108103229056</v>
      </c>
      <c r="G245" s="21">
        <f>(F245+Systeme!$C$21)/Systeme!$C$18</f>
        <v>0.99903317783793533</v>
      </c>
      <c r="I245" s="8">
        <f>('DGL 4'!$P$7/'DGL 4'!$B$26)*(1-EXP(-'DGL 4'!$B$26*D245)) + ('DGL 4'!$P$8/'DGL 4'!$B$27)*(1-EXP(-'DGL 4'!$B$27*D245))+ ('DGL 4'!$P$9/'DGL 4'!$B$28)*(1-EXP(-'DGL 4'!$B$28*D245))</f>
        <v>4.8341049264213272</v>
      </c>
      <c r="J245" s="21">
        <f>(I245+Systeme!$K$21)/Systeme!$K$18</f>
        <v>9.6682098528426547E-3</v>
      </c>
      <c r="L245" s="8">
        <f t="shared" si="6"/>
        <v>5.8829476524578303E-6</v>
      </c>
      <c r="M245" s="21">
        <f>(L245+Systeme!$S$21)/Systeme!$S$18</f>
        <v>1.176589530491566E-8</v>
      </c>
      <c r="O245" s="8">
        <f>('DGL 4'!$P$15/'DGL 4'!$B$26)*(1-EXP(-'DGL 4'!$B$26*D245)) + ('DGL 4'!$P$16/'DGL 4'!$B$27)*(1-EXP(-'DGL 4'!$B$27*D245))+ ('DGL 4'!$P$17/'DGL 4'!$B$28)*(1-EXP(-'DGL 4'!$B$28*D245))</f>
        <v>9.5392594951643206E-10</v>
      </c>
      <c r="P245" s="21">
        <f>(O245+Systeme!$AA$21)/Systeme!$AA$18</f>
        <v>4.76962974758216E-13</v>
      </c>
    </row>
    <row r="246" spans="1:16" x14ac:dyDescent="0.25">
      <c r="A246" s="4">
        <f t="shared" si="7"/>
        <v>244</v>
      </c>
      <c r="D246" s="19">
        <f>A246*0.001 *Systeme!$G$6</f>
        <v>244</v>
      </c>
      <c r="F246" s="8">
        <f>('DGL 4'!$P$3/'DGL 4'!$B$26)*(1-EXP(-'DGL 4'!$B$26*D246)) + ('DGL 4'!$P$4/'DGL 4'!$B$27)*(1-EXP(-'DGL 4'!$B$27*D246))+ ('DGL 4'!$P$5/'DGL 4'!$B$28)*(1-EXP(-'DGL 4'!$B$28*D246))</f>
        <v>-4.8538976743693008</v>
      </c>
      <c r="G246" s="21">
        <f>(F246+Systeme!$C$21)/Systeme!$C$18</f>
        <v>0.9990292204651261</v>
      </c>
      <c r="I246" s="8">
        <f>('DGL 4'!$P$7/'DGL 4'!$B$26)*(1-EXP(-'DGL 4'!$B$26*D246)) + ('DGL 4'!$P$8/'DGL 4'!$B$27)*(1-EXP(-'DGL 4'!$B$27*D246))+ ('DGL 4'!$P$9/'DGL 4'!$B$28)*(1-EXP(-'DGL 4'!$B$28*D246))</f>
        <v>4.8538917420278693</v>
      </c>
      <c r="J246" s="21">
        <f>(I246+Systeme!$K$21)/Systeme!$K$18</f>
        <v>9.7077834840557393E-3</v>
      </c>
      <c r="L246" s="8">
        <f t="shared" si="6"/>
        <v>5.9313757484608098E-6</v>
      </c>
      <c r="M246" s="21">
        <f>(L246+Systeme!$S$21)/Systeme!$S$18</f>
        <v>1.186275149692162E-8</v>
      </c>
      <c r="O246" s="8">
        <f>('DGL 4'!$P$15/'DGL 4'!$B$26)*(1-EXP(-'DGL 4'!$B$26*D246)) + ('DGL 4'!$P$16/'DGL 4'!$B$27)*(1-EXP(-'DGL 4'!$B$27*D246))+ ('DGL 4'!$P$17/'DGL 4'!$B$28)*(1-EXP(-'DGL 4'!$B$28*D246))</f>
        <v>9.6568296414911714E-10</v>
      </c>
      <c r="P246" s="21">
        <f>(O246+Systeme!$AA$21)/Systeme!$AA$18</f>
        <v>4.8284148207455855E-13</v>
      </c>
    </row>
    <row r="247" spans="1:16" x14ac:dyDescent="0.25">
      <c r="A247" s="4">
        <f t="shared" si="7"/>
        <v>245</v>
      </c>
      <c r="D247" s="19">
        <f>A247*0.001 *Systeme!$G$6</f>
        <v>245</v>
      </c>
      <c r="F247" s="8">
        <f>('DGL 4'!$P$3/'DGL 4'!$B$26)*(1-EXP(-'DGL 4'!$B$26*D247)) + ('DGL 4'!$P$4/'DGL 4'!$B$27)*(1-EXP(-'DGL 4'!$B$27*D247))+ ('DGL 4'!$P$5/'DGL 4'!$B$28)*(1-EXP(-'DGL 4'!$B$28*D247))</f>
        <v>-4.8736836678149711</v>
      </c>
      <c r="G247" s="21">
        <f>(F247+Systeme!$C$21)/Systeme!$C$18</f>
        <v>0.99902526326643692</v>
      </c>
      <c r="I247" s="8">
        <f>('DGL 4'!$P$7/'DGL 4'!$B$26)*(1-EXP(-'DGL 4'!$B$26*D247)) + ('DGL 4'!$P$8/'DGL 4'!$B$27)*(1-EXP(-'DGL 4'!$B$27*D247))+ ('DGL 4'!$P$9/'DGL 4'!$B$28)*(1-EXP(-'DGL 4'!$B$28*D247))</f>
        <v>4.8736776868356353</v>
      </c>
      <c r="J247" s="21">
        <f>(I247+Systeme!$K$21)/Systeme!$K$18</f>
        <v>9.7473553736712702E-3</v>
      </c>
      <c r="L247" s="8">
        <f t="shared" si="6"/>
        <v>5.9800016492227983E-6</v>
      </c>
      <c r="M247" s="21">
        <f>(L247+Systeme!$S$21)/Systeme!$S$18</f>
        <v>1.1960003298445597E-8</v>
      </c>
      <c r="O247" s="8">
        <f>('DGL 4'!$P$15/'DGL 4'!$B$26)*(1-EXP(-'DGL 4'!$B$26*D247)) + ('DGL 4'!$P$16/'DGL 4'!$B$27)*(1-EXP(-'DGL 4'!$B$27*D247))+ ('DGL 4'!$P$17/'DGL 4'!$B$28)*(1-EXP(-'DGL 4'!$B$28*D247))</f>
        <v>9.7768657286809862E-10</v>
      </c>
      <c r="P247" s="21">
        <f>(O247+Systeme!$AA$21)/Systeme!$AA$18</f>
        <v>4.8884328643404929E-13</v>
      </c>
    </row>
    <row r="248" spans="1:16" x14ac:dyDescent="0.25">
      <c r="A248" s="4">
        <f t="shared" si="7"/>
        <v>246</v>
      </c>
      <c r="D248" s="19">
        <f>A248*0.001 *Systeme!$G$6</f>
        <v>246</v>
      </c>
      <c r="F248" s="8">
        <f>('DGL 4'!$P$3/'DGL 4'!$B$26)*(1-EXP(-'DGL 4'!$B$26*D248)) + ('DGL 4'!$P$4/'DGL 4'!$B$27)*(1-EXP(-'DGL 4'!$B$27*D248))+ ('DGL 4'!$P$5/'DGL 4'!$B$28)*(1-EXP(-'DGL 4'!$B$28*D248))</f>
        <v>-4.8934687906978853</v>
      </c>
      <c r="G248" s="21">
        <f>(F248+Systeme!$C$21)/Systeme!$C$18</f>
        <v>0.99902130624186047</v>
      </c>
      <c r="I248" s="8">
        <f>('DGL 4'!$P$7/'DGL 4'!$B$26)*(1-EXP(-'DGL 4'!$B$26*D248)) + ('DGL 4'!$P$8/'DGL 4'!$B$27)*(1-EXP(-'DGL 4'!$B$27*D248))+ ('DGL 4'!$P$9/'DGL 4'!$B$28)*(1-EXP(-'DGL 4'!$B$28*D248))</f>
        <v>4.8934627608829508</v>
      </c>
      <c r="J248" s="21">
        <f>(I248+Systeme!$K$21)/Systeme!$K$18</f>
        <v>9.7869255217659015E-3</v>
      </c>
      <c r="L248" s="8">
        <f t="shared" si="6"/>
        <v>6.0288252753426834E-6</v>
      </c>
      <c r="M248" s="21">
        <f>(L248+Systeme!$S$21)/Systeme!$S$18</f>
        <v>1.2057650550685367E-8</v>
      </c>
      <c r="O248" s="8">
        <f>('DGL 4'!$P$15/'DGL 4'!$B$26)*(1-EXP(-'DGL 4'!$B$26*D248)) + ('DGL 4'!$P$16/'DGL 4'!$B$27)*(1-EXP(-'DGL 4'!$B$27*D248))+ ('DGL 4'!$P$17/'DGL 4'!$B$28)*(1-EXP(-'DGL 4'!$B$28*D248))</f>
        <v>9.8965912906107817E-10</v>
      </c>
      <c r="P248" s="21">
        <f>(O248+Systeme!$AA$21)/Systeme!$AA$18</f>
        <v>4.9482956453053905E-13</v>
      </c>
    </row>
    <row r="249" spans="1:16" x14ac:dyDescent="0.25">
      <c r="A249" s="4">
        <f t="shared" si="7"/>
        <v>247</v>
      </c>
      <c r="D249" s="19">
        <f>A249*0.001 *Systeme!$G$6</f>
        <v>247</v>
      </c>
      <c r="F249" s="8">
        <f>('DGL 4'!$P$3/'DGL 4'!$B$26)*(1-EXP(-'DGL 4'!$B$26*D249)) + ('DGL 4'!$P$4/'DGL 4'!$B$27)*(1-EXP(-'DGL 4'!$B$27*D249))+ ('DGL 4'!$P$5/'DGL 4'!$B$28)*(1-EXP(-'DGL 4'!$B$28*D249))</f>
        <v>-4.91325304305649</v>
      </c>
      <c r="G249" s="21">
        <f>(F249+Systeme!$C$21)/Systeme!$C$18</f>
        <v>0.99901734939138875</v>
      </c>
      <c r="I249" s="8">
        <f>('DGL 4'!$P$7/'DGL 4'!$B$26)*(1-EXP(-'DGL 4'!$B$26*D249)) + ('DGL 4'!$P$8/'DGL 4'!$B$27)*(1-EXP(-'DGL 4'!$B$27*D249))+ ('DGL 4'!$P$9/'DGL 4'!$B$28)*(1-EXP(-'DGL 4'!$B$28*D249))</f>
        <v>4.9132469642080991</v>
      </c>
      <c r="J249" s="21">
        <f>(I249+Systeme!$K$21)/Systeme!$K$18</f>
        <v>9.8264939284161985E-3</v>
      </c>
      <c r="L249" s="8">
        <f t="shared" si="6"/>
        <v>6.0778466508777185E-6</v>
      </c>
      <c r="M249" s="21">
        <f>(L249+Systeme!$S$21)/Systeme!$S$18</f>
        <v>1.2155693301755437E-8</v>
      </c>
      <c r="O249" s="8">
        <f>('DGL 4'!$P$15/'DGL 4'!$B$26)*(1-EXP(-'DGL 4'!$B$26*D249)) + ('DGL 4'!$P$16/'DGL 4'!$B$27)*(1-EXP(-'DGL 4'!$B$27*D249))+ ('DGL 4'!$P$17/'DGL 4'!$B$28)*(1-EXP(-'DGL 4'!$B$28*D249))</f>
        <v>1.0017400003036955E-9</v>
      </c>
      <c r="P249" s="21">
        <f>(O249+Systeme!$AA$21)/Systeme!$AA$18</f>
        <v>5.0087000015184779E-13</v>
      </c>
    </row>
    <row r="250" spans="1:16" x14ac:dyDescent="0.25">
      <c r="A250" s="4">
        <f t="shared" si="7"/>
        <v>248</v>
      </c>
      <c r="D250" s="19">
        <f>A250*0.001 *Systeme!$G$6</f>
        <v>248</v>
      </c>
      <c r="F250" s="8">
        <f>('DGL 4'!$P$3/'DGL 4'!$B$26)*(1-EXP(-'DGL 4'!$B$26*D250)) + ('DGL 4'!$P$4/'DGL 4'!$B$27)*(1-EXP(-'DGL 4'!$B$27*D250))+ ('DGL 4'!$P$5/'DGL 4'!$B$28)*(1-EXP(-'DGL 4'!$B$28*D250))</f>
        <v>-4.9330364249291216</v>
      </c>
      <c r="G250" s="21">
        <f>(F250+Systeme!$C$21)/Systeme!$C$18</f>
        <v>0.99901339271501421</v>
      </c>
      <c r="I250" s="8">
        <f>('DGL 4'!$P$7/'DGL 4'!$B$26)*(1-EXP(-'DGL 4'!$B$26*D250)) + ('DGL 4'!$P$8/'DGL 4'!$B$27)*(1-EXP(-'DGL 4'!$B$27*D250))+ ('DGL 4'!$P$9/'DGL 4'!$B$28)*(1-EXP(-'DGL 4'!$B$28*D250))</f>
        <v>4.933030296849422</v>
      </c>
      <c r="J250" s="21">
        <f>(I250+Systeme!$K$21)/Systeme!$K$18</f>
        <v>9.8660605936988447E-3</v>
      </c>
      <c r="L250" s="8">
        <f t="shared" si="6"/>
        <v>6.1270657699090273E-6</v>
      </c>
      <c r="M250" s="21">
        <f>(L250+Systeme!$S$21)/Systeme!$S$18</f>
        <v>1.2254131539818055E-8</v>
      </c>
      <c r="O250" s="8">
        <f>('DGL 4'!$P$15/'DGL 4'!$B$26)*(1-EXP(-'DGL 4'!$B$26*D250)) + ('DGL 4'!$P$16/'DGL 4'!$B$27)*(1-EXP(-'DGL 4'!$B$27*D250))+ ('DGL 4'!$P$17/'DGL 4'!$B$28)*(1-EXP(-'DGL 4'!$B$28*D250))</f>
        <v>1.0139297764019325E-9</v>
      </c>
      <c r="P250" s="21">
        <f>(O250+Systeme!$AA$21)/Systeme!$AA$18</f>
        <v>5.0696488820096629E-13</v>
      </c>
    </row>
    <row r="251" spans="1:16" x14ac:dyDescent="0.25">
      <c r="A251" s="4">
        <f t="shared" si="7"/>
        <v>249</v>
      </c>
      <c r="D251" s="19">
        <f>A251*0.001 *Systeme!$G$6</f>
        <v>249</v>
      </c>
      <c r="F251" s="8">
        <f>('DGL 4'!$P$3/'DGL 4'!$B$26)*(1-EXP(-'DGL 4'!$B$26*D251)) + ('DGL 4'!$P$4/'DGL 4'!$B$27)*(1-EXP(-'DGL 4'!$B$27*D251))+ ('DGL 4'!$P$5/'DGL 4'!$B$28)*(1-EXP(-'DGL 4'!$B$28*D251))</f>
        <v>-4.9528189363540669</v>
      </c>
      <c r="G251" s="21">
        <f>(F251+Systeme!$C$21)/Systeme!$C$18</f>
        <v>0.99900943621272931</v>
      </c>
      <c r="I251" s="8">
        <f>('DGL 4'!$P$7/'DGL 4'!$B$26)*(1-EXP(-'DGL 4'!$B$26*D251)) + ('DGL 4'!$P$8/'DGL 4'!$B$27)*(1-EXP(-'DGL 4'!$B$27*D251))+ ('DGL 4'!$P$9/'DGL 4'!$B$28)*(1-EXP(-'DGL 4'!$B$28*D251))</f>
        <v>4.9528127588452193</v>
      </c>
      <c r="J251" s="21">
        <f>(I251+Systeme!$K$21)/Systeme!$K$18</f>
        <v>9.9056255176904386E-3</v>
      </c>
      <c r="L251" s="8">
        <f t="shared" si="6"/>
        <v>6.1764826190352203E-6</v>
      </c>
      <c r="M251" s="21">
        <f>(L251+Systeme!$S$21)/Systeme!$S$18</f>
        <v>1.235296523807044E-8</v>
      </c>
      <c r="O251" s="8">
        <f>('DGL 4'!$P$15/'DGL 4'!$B$26)*(1-EXP(-'DGL 4'!$B$26*D251)) + ('DGL 4'!$P$16/'DGL 4'!$B$27)*(1-EXP(-'DGL 4'!$B$27*D251))+ ('DGL 4'!$P$17/'DGL 4'!$B$28)*(1-EXP(-'DGL 4'!$B$28*D251))</f>
        <v>1.0262285360688669E-9</v>
      </c>
      <c r="P251" s="21">
        <f>(O251+Systeme!$AA$21)/Systeme!$AA$18</f>
        <v>5.131142680344335E-13</v>
      </c>
    </row>
    <row r="252" spans="1:16" x14ac:dyDescent="0.25">
      <c r="A252" s="4">
        <f t="shared" si="7"/>
        <v>250</v>
      </c>
      <c r="D252" s="19">
        <f>A252*0.001 *Systeme!$G$6</f>
        <v>250</v>
      </c>
      <c r="F252" s="8">
        <f>('DGL 4'!$P$3/'DGL 4'!$B$26)*(1-EXP(-'DGL 4'!$B$26*D252)) + ('DGL 4'!$P$4/'DGL 4'!$B$27)*(1-EXP(-'DGL 4'!$B$27*D252))+ ('DGL 4'!$P$5/'DGL 4'!$B$28)*(1-EXP(-'DGL 4'!$B$28*D252))</f>
        <v>-4.9726005773696631</v>
      </c>
      <c r="G252" s="21">
        <f>(F252+Systeme!$C$21)/Systeme!$C$18</f>
        <v>0.99900547988452604</v>
      </c>
      <c r="I252" s="8">
        <f>('DGL 4'!$P$7/'DGL 4'!$B$26)*(1-EXP(-'DGL 4'!$B$26*D252)) + ('DGL 4'!$P$8/'DGL 4'!$B$27)*(1-EXP(-'DGL 4'!$B$27*D252))+ ('DGL 4'!$P$9/'DGL 4'!$B$28)*(1-EXP(-'DGL 4'!$B$28*D252))</f>
        <v>4.972594350233833</v>
      </c>
      <c r="J252" s="21">
        <f>(I252+Systeme!$K$21)/Systeme!$K$18</f>
        <v>9.9451887004676654E-3</v>
      </c>
      <c r="L252" s="8">
        <f t="shared" si="6"/>
        <v>6.2260971932248405E-6</v>
      </c>
      <c r="M252" s="21">
        <f>(L252+Systeme!$S$21)/Systeme!$S$18</f>
        <v>1.2452194386449682E-8</v>
      </c>
      <c r="O252" s="8">
        <f>('DGL 4'!$P$15/'DGL 4'!$B$26)*(1-EXP(-'DGL 4'!$B$26*D252)) + ('DGL 4'!$P$16/'DGL 4'!$B$27)*(1-EXP(-'DGL 4'!$B$27*D252))+ ('DGL 4'!$P$17/'DGL 4'!$B$28)*(1-EXP(-'DGL 4'!$B$28*D252))</f>
        <v>1.0386368698694221E-9</v>
      </c>
      <c r="P252" s="21">
        <f>(O252+Systeme!$AA$21)/Systeme!$AA$18</f>
        <v>5.1931843493471103E-13</v>
      </c>
    </row>
    <row r="253" spans="1:16" x14ac:dyDescent="0.25">
      <c r="A253" s="4">
        <f t="shared" si="7"/>
        <v>251</v>
      </c>
      <c r="D253" s="19">
        <f>A253*0.001 *Systeme!$G$6</f>
        <v>251</v>
      </c>
      <c r="F253" s="8">
        <f>('DGL 4'!$P$3/'DGL 4'!$B$26)*(1-EXP(-'DGL 4'!$B$26*D253)) + ('DGL 4'!$P$4/'DGL 4'!$B$27)*(1-EXP(-'DGL 4'!$B$27*D253))+ ('DGL 4'!$P$5/'DGL 4'!$B$28)*(1-EXP(-'DGL 4'!$B$28*D253))</f>
        <v>-4.9923813480142485</v>
      </c>
      <c r="G253" s="21">
        <f>(F253+Systeme!$C$21)/Systeme!$C$18</f>
        <v>0.99900152373039708</v>
      </c>
      <c r="I253" s="8">
        <f>('DGL 4'!$P$7/'DGL 4'!$B$26)*(1-EXP(-'DGL 4'!$B$26*D253)) + ('DGL 4'!$P$8/'DGL 4'!$B$27)*(1-EXP(-'DGL 4'!$B$27*D253))+ ('DGL 4'!$P$9/'DGL 4'!$B$28)*(1-EXP(-'DGL 4'!$B$28*D253))</f>
        <v>4.9923750710536119</v>
      </c>
      <c r="J253" s="21">
        <f>(I253+Systeme!$K$21)/Systeme!$K$18</f>
        <v>9.9847501421072241E-3</v>
      </c>
      <c r="L253" s="8">
        <f t="shared" si="6"/>
        <v>6.2759094814001607E-6</v>
      </c>
      <c r="M253" s="21">
        <f>(L253+Systeme!$S$21)/Systeme!$S$18</f>
        <v>1.2551818962800322E-8</v>
      </c>
      <c r="O253" s="8">
        <f>('DGL 4'!$P$15/'DGL 4'!$B$26)*(1-EXP(-'DGL 4'!$B$26*D253)) + ('DGL 4'!$P$16/'DGL 4'!$B$27)*(1-EXP(-'DGL 4'!$B$27*D253))+ ('DGL 4'!$P$17/'DGL 4'!$B$28)*(1-EXP(-'DGL 4'!$B$28*D253))</f>
        <v>1.0511551973898386E-9</v>
      </c>
      <c r="P253" s="21">
        <f>(O253+Systeme!$AA$21)/Systeme!$AA$18</f>
        <v>5.2557759869491932E-13</v>
      </c>
    </row>
    <row r="254" spans="1:16" x14ac:dyDescent="0.25">
      <c r="A254" s="4">
        <f t="shared" si="7"/>
        <v>252</v>
      </c>
      <c r="D254" s="19">
        <f>A254*0.001 *Systeme!$G$6</f>
        <v>252</v>
      </c>
      <c r="F254" s="8">
        <f>('DGL 4'!$P$3/'DGL 4'!$B$26)*(1-EXP(-'DGL 4'!$B$26*D254)) + ('DGL 4'!$P$4/'DGL 4'!$B$27)*(1-EXP(-'DGL 4'!$B$27*D254))+ ('DGL 4'!$P$5/'DGL 4'!$B$28)*(1-EXP(-'DGL 4'!$B$28*D254))</f>
        <v>-5.0121612483260591</v>
      </c>
      <c r="G254" s="21">
        <f>(F254+Systeme!$C$21)/Systeme!$C$18</f>
        <v>0.99899756775033477</v>
      </c>
      <c r="I254" s="8">
        <f>('DGL 4'!$P$7/'DGL 4'!$B$26)*(1-EXP(-'DGL 4'!$B$26*D254)) + ('DGL 4'!$P$8/'DGL 4'!$B$27)*(1-EXP(-'DGL 4'!$B$27*D254))+ ('DGL 4'!$P$9/'DGL 4'!$B$28)*(1-EXP(-'DGL 4'!$B$28*D254))</f>
        <v>5.0121549213428001</v>
      </c>
      <c r="J254" s="21">
        <f>(I254+Systeme!$K$21)/Systeme!$K$18</f>
        <v>1.00243098426856E-2</v>
      </c>
      <c r="L254" s="8">
        <f t="shared" si="6"/>
        <v>6.3259194753188591E-6</v>
      </c>
      <c r="M254" s="21">
        <f>(L254+Systeme!$S$21)/Systeme!$S$18</f>
        <v>1.2651838950637719E-8</v>
      </c>
      <c r="O254" s="8">
        <f>('DGL 4'!$P$15/'DGL 4'!$B$26)*(1-EXP(-'DGL 4'!$B$26*D254)) + ('DGL 4'!$P$16/'DGL 4'!$B$27)*(1-EXP(-'DGL 4'!$B$27*D254))+ ('DGL 4'!$P$17/'DGL 4'!$B$28)*(1-EXP(-'DGL 4'!$B$28*D254))</f>
        <v>1.0637837673460951E-9</v>
      </c>
      <c r="P254" s="21">
        <f>(O254+Systeme!$AA$21)/Systeme!$AA$18</f>
        <v>5.3189188367304753E-13</v>
      </c>
    </row>
    <row r="255" spans="1:16" x14ac:dyDescent="0.25">
      <c r="A255" s="4">
        <f t="shared" si="7"/>
        <v>253</v>
      </c>
      <c r="D255" s="19">
        <f>A255*0.001 *Systeme!$G$6</f>
        <v>253</v>
      </c>
      <c r="F255" s="8">
        <f>('DGL 4'!$P$3/'DGL 4'!$B$26)*(1-EXP(-'DGL 4'!$B$26*D255)) + ('DGL 4'!$P$4/'DGL 4'!$B$27)*(1-EXP(-'DGL 4'!$B$27*D255))+ ('DGL 4'!$P$5/'DGL 4'!$B$28)*(1-EXP(-'DGL 4'!$B$28*D255))</f>
        <v>-5.0319402783432219</v>
      </c>
      <c r="G255" s="21">
        <f>(F255+Systeme!$C$21)/Systeme!$C$18</f>
        <v>0.99899361194433134</v>
      </c>
      <c r="I255" s="8">
        <f>('DGL 4'!$P$7/'DGL 4'!$B$26)*(1-EXP(-'DGL 4'!$B$26*D255)) + ('DGL 4'!$P$8/'DGL 4'!$B$27)*(1-EXP(-'DGL 4'!$B$27*D255))+ ('DGL 4'!$P$9/'DGL 4'!$B$28)*(1-EXP(-'DGL 4'!$B$28*D255))</f>
        <v>5.0319339011397082</v>
      </c>
      <c r="J255" s="21">
        <f>(I255+Systeme!$K$21)/Systeme!$K$18</f>
        <v>1.0063867802279417E-2</v>
      </c>
      <c r="L255" s="8">
        <f t="shared" si="6"/>
        <v>6.3761271294859694E-6</v>
      </c>
      <c r="M255" s="21">
        <f>(L255+Systeme!$S$21)/Systeme!$S$18</f>
        <v>1.2752254258971938E-8</v>
      </c>
      <c r="O255" s="8">
        <f>('DGL 4'!$P$15/'DGL 4'!$B$26)*(1-EXP(-'DGL 4'!$B$26*D255)) + ('DGL 4'!$P$16/'DGL 4'!$B$27)*(1-EXP(-'DGL 4'!$B$27*D255))+ ('DGL 4'!$P$17/'DGL 4'!$B$28)*(1-EXP(-'DGL 4'!$B$28*D255))</f>
        <v>1.0763842217716146E-9</v>
      </c>
      <c r="P255" s="21">
        <f>(O255+Systeme!$AA$21)/Systeme!$AA$18</f>
        <v>5.3819211088580728E-13</v>
      </c>
    </row>
    <row r="256" spans="1:16" x14ac:dyDescent="0.25">
      <c r="A256" s="4">
        <f t="shared" si="7"/>
        <v>254</v>
      </c>
      <c r="D256" s="19">
        <f>A256*0.001 *Systeme!$G$6</f>
        <v>254</v>
      </c>
      <c r="F256" s="8">
        <f>('DGL 4'!$P$3/'DGL 4'!$B$26)*(1-EXP(-'DGL 4'!$B$26*D256)) + ('DGL 4'!$P$4/'DGL 4'!$B$27)*(1-EXP(-'DGL 4'!$B$27*D256))+ ('DGL 4'!$P$5/'DGL 4'!$B$28)*(1-EXP(-'DGL 4'!$B$28*D256))</f>
        <v>-5.0517184381044435</v>
      </c>
      <c r="G256" s="21">
        <f>(F256+Systeme!$C$21)/Systeme!$C$18</f>
        <v>0.99898965631237913</v>
      </c>
      <c r="I256" s="8">
        <f>('DGL 4'!$P$7/'DGL 4'!$B$26)*(1-EXP(-'DGL 4'!$B$26*D256)) + ('DGL 4'!$P$8/'DGL 4'!$B$27)*(1-EXP(-'DGL 4'!$B$27*D256))+ ('DGL 4'!$P$9/'DGL 4'!$B$28)*(1-EXP(-'DGL 4'!$B$28*D256))</f>
        <v>5.0517120104827038</v>
      </c>
      <c r="J256" s="21">
        <f>(I256+Systeme!$K$21)/Systeme!$K$18</f>
        <v>1.0103424020965408E-2</v>
      </c>
      <c r="L256" s="8">
        <f t="shared" si="6"/>
        <v>6.4265325050401941E-6</v>
      </c>
      <c r="M256" s="21">
        <f>(L256+Systeme!$S$21)/Systeme!$S$18</f>
        <v>1.2853065010080389E-8</v>
      </c>
      <c r="O256" s="8">
        <f>('DGL 4'!$P$15/'DGL 4'!$B$26)*(1-EXP(-'DGL 4'!$B$26*D256)) + ('DGL 4'!$P$16/'DGL 4'!$B$27)*(1-EXP(-'DGL 4'!$B$27*D256))+ ('DGL 4'!$P$17/'DGL 4'!$B$28)*(1-EXP(-'DGL 4'!$B$28*D256))</f>
        <v>1.0892347061201152E-9</v>
      </c>
      <c r="P256" s="21">
        <f>(O256+Systeme!$AA$21)/Systeme!$AA$18</f>
        <v>5.4461735306005758E-13</v>
      </c>
    </row>
    <row r="257" spans="1:16" x14ac:dyDescent="0.25">
      <c r="A257" s="4">
        <f t="shared" si="7"/>
        <v>255</v>
      </c>
      <c r="D257" s="19">
        <f>A257*0.001 *Systeme!$G$6</f>
        <v>255</v>
      </c>
      <c r="F257" s="8">
        <f>('DGL 4'!$P$3/'DGL 4'!$B$26)*(1-EXP(-'DGL 4'!$B$26*D257)) + ('DGL 4'!$P$4/'DGL 4'!$B$27)*(1-EXP(-'DGL 4'!$B$27*D257))+ ('DGL 4'!$P$5/'DGL 4'!$B$28)*(1-EXP(-'DGL 4'!$B$28*D257))</f>
        <v>-5.0714957276477506</v>
      </c>
      <c r="G257" s="21">
        <f>(F257+Systeme!$C$21)/Systeme!$C$18</f>
        <v>0.99898570085447047</v>
      </c>
      <c r="I257" s="8">
        <f>('DGL 4'!$P$7/'DGL 4'!$B$26)*(1-EXP(-'DGL 4'!$B$26*D257)) + ('DGL 4'!$P$8/'DGL 4'!$B$27)*(1-EXP(-'DGL 4'!$B$27*D257))+ ('DGL 4'!$P$9/'DGL 4'!$B$28)*(1-EXP(-'DGL 4'!$B$28*D257))</f>
        <v>5.0714892494099937</v>
      </c>
      <c r="J257" s="21">
        <f>(I257+Systeme!$K$21)/Systeme!$K$18</f>
        <v>1.0142978498819987E-2</v>
      </c>
      <c r="L257" s="8">
        <f t="shared" si="6"/>
        <v>6.4771355602110184E-6</v>
      </c>
      <c r="M257" s="21">
        <f>(L257+Systeme!$S$21)/Systeme!$S$18</f>
        <v>1.2954271120422037E-8</v>
      </c>
      <c r="O257" s="8">
        <f>('DGL 4'!$P$15/'DGL 4'!$B$26)*(1-EXP(-'DGL 4'!$B$26*D257)) + ('DGL 4'!$P$16/'DGL 4'!$B$27)*(1-EXP(-'DGL 4'!$B$27*D257))+ ('DGL 4'!$P$17/'DGL 4'!$B$28)*(1-EXP(-'DGL 4'!$B$28*D257))</f>
        <v>1.1021966906873959E-9</v>
      </c>
      <c r="P257" s="21">
        <f>(O257+Systeme!$AA$21)/Systeme!$AA$18</f>
        <v>5.5109834534369795E-13</v>
      </c>
    </row>
    <row r="258" spans="1:16" x14ac:dyDescent="0.25">
      <c r="A258" s="4">
        <f t="shared" si="7"/>
        <v>256</v>
      </c>
      <c r="D258" s="19">
        <f>A258*0.001 *Systeme!$G$6</f>
        <v>256</v>
      </c>
      <c r="F258" s="8">
        <f>('DGL 4'!$P$3/'DGL 4'!$B$26)*(1-EXP(-'DGL 4'!$B$26*D258)) + ('DGL 4'!$P$4/'DGL 4'!$B$27)*(1-EXP(-'DGL 4'!$B$27*D258))+ ('DGL 4'!$P$5/'DGL 4'!$B$28)*(1-EXP(-'DGL 4'!$B$28*D258))</f>
        <v>-5.0912721470114235</v>
      </c>
      <c r="G258" s="21">
        <f>(F258+Systeme!$C$21)/Systeme!$C$18</f>
        <v>0.99898174557059771</v>
      </c>
      <c r="I258" s="8">
        <f>('DGL 4'!$P$7/'DGL 4'!$B$26)*(1-EXP(-'DGL 4'!$B$26*D258)) + ('DGL 4'!$P$8/'DGL 4'!$B$27)*(1-EXP(-'DGL 4'!$B$27*D258))+ ('DGL 4'!$P$9/'DGL 4'!$B$28)*(1-EXP(-'DGL 4'!$B$28*D258))</f>
        <v>5.091265617960044</v>
      </c>
      <c r="J258" s="21">
        <f>(I258+Systeme!$K$21)/Systeme!$K$18</f>
        <v>1.0182531235920087E-2</v>
      </c>
      <c r="L258" s="8">
        <f t="shared" si="6"/>
        <v>6.5279362478952788E-6</v>
      </c>
      <c r="M258" s="21">
        <f>(L258+Systeme!$S$21)/Systeme!$S$18</f>
        <v>1.3055872495790558E-8</v>
      </c>
      <c r="O258" s="8">
        <f>('DGL 4'!$P$15/'DGL 4'!$B$26)*(1-EXP(-'DGL 4'!$B$26*D258)) + ('DGL 4'!$P$16/'DGL 4'!$B$27)*(1-EXP(-'DGL 4'!$B$27*D258))+ ('DGL 4'!$P$17/'DGL 4'!$B$28)*(1-EXP(-'DGL 4'!$B$28*D258))</f>
        <v>1.1151316493471231E-9</v>
      </c>
      <c r="P258" s="21">
        <f>(O258+Systeme!$AA$21)/Systeme!$AA$18</f>
        <v>5.5756582467356156E-13</v>
      </c>
    </row>
    <row r="259" spans="1:16" x14ac:dyDescent="0.25">
      <c r="A259" s="4">
        <f t="shared" si="7"/>
        <v>257</v>
      </c>
      <c r="D259" s="19">
        <f>A259*0.001 *Systeme!$G$6</f>
        <v>257</v>
      </c>
      <c r="F259" s="8">
        <f>('DGL 4'!$P$3/'DGL 4'!$B$26)*(1-EXP(-'DGL 4'!$B$26*D259)) + ('DGL 4'!$P$4/'DGL 4'!$B$27)*(1-EXP(-'DGL 4'!$B$27*D259))+ ('DGL 4'!$P$5/'DGL 4'!$B$28)*(1-EXP(-'DGL 4'!$B$28*D259))</f>
        <v>-5.1110476962339124</v>
      </c>
      <c r="G259" s="21">
        <f>(F259+Systeme!$C$21)/Systeme!$C$18</f>
        <v>0.99897779046075319</v>
      </c>
      <c r="I259" s="8">
        <f>('DGL 4'!$P$7/'DGL 4'!$B$26)*(1-EXP(-'DGL 4'!$B$26*D259)) + ('DGL 4'!$P$8/'DGL 4'!$B$27)*(1-EXP(-'DGL 4'!$B$27*D259))+ ('DGL 4'!$P$9/'DGL 4'!$B$28)*(1-EXP(-'DGL 4'!$B$28*D259))</f>
        <v>5.1110411161709637</v>
      </c>
      <c r="J259" s="21">
        <f>(I259+Systeme!$K$21)/Systeme!$K$18</f>
        <v>1.0222082232341927E-2</v>
      </c>
      <c r="L259" s="8">
        <f t="shared" si="6"/>
        <v>6.5789346308409592E-6</v>
      </c>
      <c r="M259" s="21">
        <f>(L259+Systeme!$S$21)/Systeme!$S$18</f>
        <v>1.3157869261681918E-8</v>
      </c>
      <c r="O259" s="8">
        <f>('DGL 4'!$P$15/'DGL 4'!$B$26)*(1-EXP(-'DGL 4'!$B$26*D259)) + ('DGL 4'!$P$16/'DGL 4'!$B$27)*(1-EXP(-'DGL 4'!$B$27*D259))+ ('DGL 4'!$P$17/'DGL 4'!$B$28)*(1-EXP(-'DGL 4'!$B$28*D259))</f>
        <v>1.1283178946285694E-9</v>
      </c>
      <c r="P259" s="21">
        <f>(O259+Systeme!$AA$21)/Systeme!$AA$18</f>
        <v>5.6415894731428469E-13</v>
      </c>
    </row>
    <row r="260" spans="1:16" x14ac:dyDescent="0.25">
      <c r="A260" s="4">
        <f t="shared" si="7"/>
        <v>258</v>
      </c>
      <c r="D260" s="19">
        <f>A260*0.001 *Systeme!$G$6</f>
        <v>258</v>
      </c>
      <c r="F260" s="8">
        <f>('DGL 4'!$P$3/'DGL 4'!$B$26)*(1-EXP(-'DGL 4'!$B$26*D260)) + ('DGL 4'!$P$4/'DGL 4'!$B$27)*(1-EXP(-'DGL 4'!$B$27*D260))+ ('DGL 4'!$P$5/'DGL 4'!$B$28)*(1-EXP(-'DGL 4'!$B$28*D260))</f>
        <v>-5.1308223753533415</v>
      </c>
      <c r="G260" s="21">
        <f>(F260+Systeme!$C$21)/Systeme!$C$18</f>
        <v>0.99897383552492935</v>
      </c>
      <c r="I260" s="8">
        <f>('DGL 4'!$P$7/'DGL 4'!$B$26)*(1-EXP(-'DGL 4'!$B$26*D260)) + ('DGL 4'!$P$8/'DGL 4'!$B$27)*(1-EXP(-'DGL 4'!$B$27*D260))+ ('DGL 4'!$P$9/'DGL 4'!$B$28)*(1-EXP(-'DGL 4'!$B$28*D260))</f>
        <v>5.130815744081235</v>
      </c>
      <c r="J260" s="21">
        <f>(I260+Systeme!$K$21)/Systeme!$K$18</f>
        <v>1.0261631488162471E-2</v>
      </c>
      <c r="L260" s="8">
        <f t="shared" ref="L260:L323" si="8">-(F260+I260+O260)</f>
        <v>6.6301306285859469E-6</v>
      </c>
      <c r="M260" s="21">
        <f>(L260+Systeme!$S$21)/Systeme!$S$18</f>
        <v>1.3260261257171893E-8</v>
      </c>
      <c r="O260" s="8">
        <f>('DGL 4'!$P$15/'DGL 4'!$B$26)*(1-EXP(-'DGL 4'!$B$26*D260)) + ('DGL 4'!$P$16/'DGL 4'!$B$27)*(1-EXP(-'DGL 4'!$B$27*D260))+ ('DGL 4'!$P$17/'DGL 4'!$B$28)*(1-EXP(-'DGL 4'!$B$28*D260))</f>
        <v>1.1414779527412627E-9</v>
      </c>
      <c r="P260" s="21">
        <f>(O260+Systeme!$AA$21)/Systeme!$AA$18</f>
        <v>5.7073897637063137E-13</v>
      </c>
    </row>
    <row r="261" spans="1:16" x14ac:dyDescent="0.25">
      <c r="A261" s="4">
        <f t="shared" ref="A261:A324" si="9">A260+1</f>
        <v>259</v>
      </c>
      <c r="D261" s="19">
        <f>A261*0.001 *Systeme!$G$6</f>
        <v>259</v>
      </c>
      <c r="F261" s="8">
        <f>('DGL 4'!$P$3/'DGL 4'!$B$26)*(1-EXP(-'DGL 4'!$B$26*D261)) + ('DGL 4'!$P$4/'DGL 4'!$B$27)*(1-EXP(-'DGL 4'!$B$27*D261))+ ('DGL 4'!$P$5/'DGL 4'!$B$28)*(1-EXP(-'DGL 4'!$B$28*D261))</f>
        <v>-5.1505961844080543</v>
      </c>
      <c r="G261" s="21">
        <f>(F261+Systeme!$C$21)/Systeme!$C$18</f>
        <v>0.99896988076311843</v>
      </c>
      <c r="I261" s="8">
        <f>('DGL 4'!$P$7/'DGL 4'!$B$26)*(1-EXP(-'DGL 4'!$B$26*D261)) + ('DGL 4'!$P$8/'DGL 4'!$B$27)*(1-EXP(-'DGL 4'!$B$27*D261))+ ('DGL 4'!$P$9/'DGL 4'!$B$28)*(1-EXP(-'DGL 4'!$B$28*D261))</f>
        <v>5.1505895017290344</v>
      </c>
      <c r="J261" s="21">
        <f>(I261+Systeme!$K$21)/Systeme!$K$18</f>
        <v>1.0301179003458069E-2</v>
      </c>
      <c r="L261" s="8">
        <f t="shared" si="8"/>
        <v>6.6815242689124889E-6</v>
      </c>
      <c r="M261" s="21">
        <f>(L261+Systeme!$S$21)/Systeme!$S$18</f>
        <v>1.3363048537824978E-8</v>
      </c>
      <c r="O261" s="8">
        <f>('DGL 4'!$P$15/'DGL 4'!$B$26)*(1-EXP(-'DGL 4'!$B$26*D261)) + ('DGL 4'!$P$16/'DGL 4'!$B$27)*(1-EXP(-'DGL 4'!$B$27*D261))+ ('DGL 4'!$P$17/'DGL 4'!$B$28)*(1-EXP(-'DGL 4'!$B$28*D261))</f>
        <v>1.1547510189811178E-9</v>
      </c>
      <c r="P261" s="21">
        <f>(O261+Systeme!$AA$21)/Systeme!$AA$18</f>
        <v>5.7737550949055885E-13</v>
      </c>
    </row>
    <row r="262" spans="1:16" x14ac:dyDescent="0.25">
      <c r="A262" s="4">
        <f t="shared" si="9"/>
        <v>260</v>
      </c>
      <c r="D262" s="19">
        <f>A262*0.001 *Systeme!$G$6</f>
        <v>260</v>
      </c>
      <c r="F262" s="8">
        <f>('DGL 4'!$P$3/'DGL 4'!$B$26)*(1-EXP(-'DGL 4'!$B$26*D262)) + ('DGL 4'!$P$4/'DGL 4'!$B$27)*(1-EXP(-'DGL 4'!$B$27*D262))+ ('DGL 4'!$P$5/'DGL 4'!$B$28)*(1-EXP(-'DGL 4'!$B$28*D262))</f>
        <v>-5.1703691234363882</v>
      </c>
      <c r="G262" s="21">
        <f>(F262+Systeme!$C$21)/Systeme!$C$18</f>
        <v>0.99896592617531277</v>
      </c>
      <c r="I262" s="8">
        <f>('DGL 4'!$P$7/'DGL 4'!$B$26)*(1-EXP(-'DGL 4'!$B$26*D262)) + ('DGL 4'!$P$8/'DGL 4'!$B$27)*(1-EXP(-'DGL 4'!$B$27*D262))+ ('DGL 4'!$P$9/'DGL 4'!$B$28)*(1-EXP(-'DGL 4'!$B$28*D262))</f>
        <v>5.1703623891527091</v>
      </c>
      <c r="J262" s="21">
        <f>(I262+Systeme!$K$21)/Systeme!$K$18</f>
        <v>1.0340724778305417E-2</v>
      </c>
      <c r="L262" s="8">
        <f t="shared" si="8"/>
        <v>6.7331155414603831E-6</v>
      </c>
      <c r="M262" s="21">
        <f>(L262+Systeme!$S$21)/Systeme!$S$18</f>
        <v>1.3466231082920766E-8</v>
      </c>
      <c r="O262" s="8">
        <f>('DGL 4'!$P$15/'DGL 4'!$B$26)*(1-EXP(-'DGL 4'!$B$26*D262)) + ('DGL 4'!$P$16/'DGL 4'!$B$27)*(1-EXP(-'DGL 4'!$B$27*D262))+ ('DGL 4'!$P$17/'DGL 4'!$B$28)*(1-EXP(-'DGL 4'!$B$28*D262))</f>
        <v>1.1681376835877971E-9</v>
      </c>
      <c r="P262" s="21">
        <f>(O262+Systeme!$AA$21)/Systeme!$AA$18</f>
        <v>5.8406884179389859E-13</v>
      </c>
    </row>
    <row r="263" spans="1:16" x14ac:dyDescent="0.25">
      <c r="A263" s="4">
        <f t="shared" si="9"/>
        <v>261</v>
      </c>
      <c r="D263" s="19">
        <f>A263*0.001 *Systeme!$G$6</f>
        <v>261</v>
      </c>
      <c r="F263" s="8">
        <f>('DGL 4'!$P$3/'DGL 4'!$B$26)*(1-EXP(-'DGL 4'!$B$26*D263)) + ('DGL 4'!$P$4/'DGL 4'!$B$27)*(1-EXP(-'DGL 4'!$B$27*D263))+ ('DGL 4'!$P$5/'DGL 4'!$B$28)*(1-EXP(-'DGL 4'!$B$28*D263))</f>
        <v>-5.1901411924768368</v>
      </c>
      <c r="G263" s="21">
        <f>(F263+Systeme!$C$21)/Systeme!$C$18</f>
        <v>0.9989619717615047</v>
      </c>
      <c r="I263" s="8">
        <f>('DGL 4'!$P$7/'DGL 4'!$B$26)*(1-EXP(-'DGL 4'!$B$26*D263)) + ('DGL 4'!$P$8/'DGL 4'!$B$27)*(1-EXP(-'DGL 4'!$B$27*D263))+ ('DGL 4'!$P$9/'DGL 4'!$B$28)*(1-EXP(-'DGL 4'!$B$28*D263))</f>
        <v>5.1901344063905883</v>
      </c>
      <c r="J263" s="21">
        <f>(I263+Systeme!$K$21)/Systeme!$K$18</f>
        <v>1.0380268812781177E-2</v>
      </c>
      <c r="L263" s="8">
        <f t="shared" si="8"/>
        <v>6.7849044713453894E-6</v>
      </c>
      <c r="M263" s="21">
        <f>(L263+Systeme!$S$21)/Systeme!$S$18</f>
        <v>1.3569808942690779E-8</v>
      </c>
      <c r="O263" s="8">
        <f>('DGL 4'!$P$15/'DGL 4'!$B$26)*(1-EXP(-'DGL 4'!$B$26*D263)) + ('DGL 4'!$P$16/'DGL 4'!$B$27)*(1-EXP(-'DGL 4'!$B$27*D263))+ ('DGL 4'!$P$17/'DGL 4'!$B$28)*(1-EXP(-'DGL 4'!$B$28*D263))</f>
        <v>1.1817771438087793E-9</v>
      </c>
      <c r="P263" s="21">
        <f>(O263+Systeme!$AA$21)/Systeme!$AA$18</f>
        <v>5.9088857190438965E-13</v>
      </c>
    </row>
    <row r="264" spans="1:16" x14ac:dyDescent="0.25">
      <c r="A264" s="4">
        <f t="shared" si="9"/>
        <v>262</v>
      </c>
      <c r="D264" s="19">
        <f>A264*0.001 *Systeme!$G$6</f>
        <v>262</v>
      </c>
      <c r="F264" s="8">
        <f>('DGL 4'!$P$3/'DGL 4'!$B$26)*(1-EXP(-'DGL 4'!$B$26*D264)) + ('DGL 4'!$P$4/'DGL 4'!$B$27)*(1-EXP(-'DGL 4'!$B$27*D264))+ ('DGL 4'!$P$5/'DGL 4'!$B$28)*(1-EXP(-'DGL 4'!$B$28*D264))</f>
        <v>-5.209912391567272</v>
      </c>
      <c r="G264" s="21">
        <f>(F264+Systeme!$C$21)/Systeme!$C$18</f>
        <v>0.99895801752168667</v>
      </c>
      <c r="I264" s="8">
        <f>('DGL 4'!$P$7/'DGL 4'!$B$26)*(1-EXP(-'DGL 4'!$B$26*D264)) + ('DGL 4'!$P$8/'DGL 4'!$B$27)*(1-EXP(-'DGL 4'!$B$27*D264))+ ('DGL 4'!$P$9/'DGL 4'!$B$28)*(1-EXP(-'DGL 4'!$B$28*D264))</f>
        <v>5.2099055534809002</v>
      </c>
      <c r="J264" s="21">
        <f>(I264+Systeme!$K$21)/Systeme!$K$18</f>
        <v>1.04198111069618E-2</v>
      </c>
      <c r="L264" s="8">
        <f t="shared" si="8"/>
        <v>6.8368909798847879E-6</v>
      </c>
      <c r="M264" s="21">
        <f>(L264+Systeme!$S$21)/Systeme!$S$18</f>
        <v>1.3673781959769575E-8</v>
      </c>
      <c r="O264" s="8">
        <f>('DGL 4'!$P$15/'DGL 4'!$B$26)*(1-EXP(-'DGL 4'!$B$26*D264)) + ('DGL 4'!$P$16/'DGL 4'!$B$27)*(1-EXP(-'DGL 4'!$B$27*D264))+ ('DGL 4'!$P$17/'DGL 4'!$B$28)*(1-EXP(-'DGL 4'!$B$28*D264))</f>
        <v>1.1953919228178261E-9</v>
      </c>
      <c r="P264" s="21">
        <f>(O264+Systeme!$AA$21)/Systeme!$AA$18</f>
        <v>5.9769596140891309E-13</v>
      </c>
    </row>
    <row r="265" spans="1:16" x14ac:dyDescent="0.25">
      <c r="A265" s="4">
        <f t="shared" si="9"/>
        <v>263</v>
      </c>
      <c r="D265" s="19">
        <f>A265*0.001 *Systeme!$G$6</f>
        <v>263</v>
      </c>
      <c r="F265" s="8">
        <f>('DGL 4'!$P$3/'DGL 4'!$B$26)*(1-EXP(-'DGL 4'!$B$26*D265)) + ('DGL 4'!$P$4/'DGL 4'!$B$27)*(1-EXP(-'DGL 4'!$B$27*D265))+ ('DGL 4'!$P$5/'DGL 4'!$B$28)*(1-EXP(-'DGL 4'!$B$28*D265))</f>
        <v>-5.2296827207461893</v>
      </c>
      <c r="G265" s="21">
        <f>(F265+Systeme!$C$21)/Systeme!$C$18</f>
        <v>0.99895406345585069</v>
      </c>
      <c r="I265" s="8">
        <f>('DGL 4'!$P$7/'DGL 4'!$B$26)*(1-EXP(-'DGL 4'!$B$26*D265)) + ('DGL 4'!$P$8/'DGL 4'!$B$27)*(1-EXP(-'DGL 4'!$B$27*D265))+ ('DGL 4'!$P$9/'DGL 4'!$B$28)*(1-EXP(-'DGL 4'!$B$28*D265))</f>
        <v>5.2296758304619724</v>
      </c>
      <c r="J265" s="21">
        <f>(I265+Systeme!$K$21)/Systeme!$K$18</f>
        <v>1.0459351660923944E-2</v>
      </c>
      <c r="L265" s="8">
        <f t="shared" si="8"/>
        <v>6.8890750955768326E-6</v>
      </c>
      <c r="M265" s="21">
        <f>(L265+Systeme!$S$21)/Systeme!$S$18</f>
        <v>1.3778150191153665E-8</v>
      </c>
      <c r="O265" s="8">
        <f>('DGL 4'!$P$15/'DGL 4'!$B$26)*(1-EXP(-'DGL 4'!$B$26*D265)) + ('DGL 4'!$P$16/'DGL 4'!$B$27)*(1-EXP(-'DGL 4'!$B$27*D265))+ ('DGL 4'!$P$17/'DGL 4'!$B$28)*(1-EXP(-'DGL 4'!$B$28*D265))</f>
        <v>1.2091213880821572E-9</v>
      </c>
      <c r="P265" s="21">
        <f>(O265+Systeme!$AA$21)/Systeme!$AA$18</f>
        <v>6.0456069404107861E-13</v>
      </c>
    </row>
    <row r="266" spans="1:16" x14ac:dyDescent="0.25">
      <c r="A266" s="4">
        <f t="shared" si="9"/>
        <v>264</v>
      </c>
      <c r="D266" s="19">
        <f>A266*0.001 *Systeme!$G$6</f>
        <v>264</v>
      </c>
      <c r="F266" s="8">
        <f>('DGL 4'!$P$3/'DGL 4'!$B$26)*(1-EXP(-'DGL 4'!$B$26*D266)) + ('DGL 4'!$P$4/'DGL 4'!$B$27)*(1-EXP(-'DGL 4'!$B$27*D266))+ ('DGL 4'!$P$5/'DGL 4'!$B$28)*(1-EXP(-'DGL 4'!$B$28*D266))</f>
        <v>-5.2494521800516658</v>
      </c>
      <c r="G266" s="21">
        <f>(F266+Systeme!$C$21)/Systeme!$C$18</f>
        <v>0.99895010956398966</v>
      </c>
      <c r="I266" s="8">
        <f>('DGL 4'!$P$7/'DGL 4'!$B$26)*(1-EXP(-'DGL 4'!$B$26*D266)) + ('DGL 4'!$P$8/'DGL 4'!$B$27)*(1-EXP(-'DGL 4'!$B$27*D266))+ ('DGL 4'!$P$9/'DGL 4'!$B$28)*(1-EXP(-'DGL 4'!$B$28*D266))</f>
        <v>5.2494452373720675</v>
      </c>
      <c r="J266" s="21">
        <f>(I266+Systeme!$K$21)/Systeme!$K$18</f>
        <v>1.0498890474744135E-2</v>
      </c>
      <c r="L266" s="8">
        <f t="shared" si="8"/>
        <v>6.9414567713211792E-6</v>
      </c>
      <c r="M266" s="21">
        <f>(L266+Systeme!$S$21)/Systeme!$S$18</f>
        <v>1.3882913542642358E-8</v>
      </c>
      <c r="O266" s="8">
        <f>('DGL 4'!$P$15/'DGL 4'!$B$26)*(1-EXP(-'DGL 4'!$B$26*D266)) + ('DGL 4'!$P$16/'DGL 4'!$B$27)*(1-EXP(-'DGL 4'!$B$27*D266))+ ('DGL 4'!$P$17/'DGL 4'!$B$28)*(1-EXP(-'DGL 4'!$B$28*D266))</f>
        <v>1.2228270106565131E-9</v>
      </c>
      <c r="P266" s="21">
        <f>(O266+Systeme!$AA$21)/Systeme!$AA$18</f>
        <v>6.1141350532825657E-13</v>
      </c>
    </row>
    <row r="267" spans="1:16" x14ac:dyDescent="0.25">
      <c r="A267" s="4">
        <f t="shared" si="9"/>
        <v>265</v>
      </c>
      <c r="D267" s="19">
        <f>A267*0.001 *Systeme!$G$6</f>
        <v>265</v>
      </c>
      <c r="F267" s="8">
        <f>('DGL 4'!$P$3/'DGL 4'!$B$26)*(1-EXP(-'DGL 4'!$B$26*D267)) + ('DGL 4'!$P$4/'DGL 4'!$B$27)*(1-EXP(-'DGL 4'!$B$27*D267))+ ('DGL 4'!$P$5/'DGL 4'!$B$28)*(1-EXP(-'DGL 4'!$B$28*D267))</f>
        <v>-5.2692207695224065</v>
      </c>
      <c r="G267" s="21">
        <f>(F267+Systeme!$C$21)/Systeme!$C$18</f>
        <v>0.99894615584609547</v>
      </c>
      <c r="I267" s="8">
        <f>('DGL 4'!$P$7/'DGL 4'!$B$26)*(1-EXP(-'DGL 4'!$B$26*D267)) + ('DGL 4'!$P$8/'DGL 4'!$B$27)*(1-EXP(-'DGL 4'!$B$27*D267))+ ('DGL 4'!$P$9/'DGL 4'!$B$28)*(1-EXP(-'DGL 4'!$B$28*D267))</f>
        <v>5.2692137742495495</v>
      </c>
      <c r="J267" s="21">
        <f>(I267+Systeme!$K$21)/Systeme!$K$18</f>
        <v>1.05384275484991E-2</v>
      </c>
      <c r="L267" s="8">
        <f t="shared" si="8"/>
        <v>6.9940360700327785E-6</v>
      </c>
      <c r="M267" s="21">
        <f>(L267+Systeme!$S$21)/Systeme!$S$18</f>
        <v>1.3988072140065557E-8</v>
      </c>
      <c r="O267" s="8">
        <f>('DGL 4'!$P$15/'DGL 4'!$B$26)*(1-EXP(-'DGL 4'!$B$26*D267)) + ('DGL 4'!$P$16/'DGL 4'!$B$27)*(1-EXP(-'DGL 4'!$B$27*D267))+ ('DGL 4'!$P$17/'DGL 4'!$B$28)*(1-EXP(-'DGL 4'!$B$28*D267))</f>
        <v>1.236786936103032E-9</v>
      </c>
      <c r="P267" s="21">
        <f>(O267+Systeme!$AA$21)/Systeme!$AA$18</f>
        <v>6.1839346805151598E-13</v>
      </c>
    </row>
    <row r="268" spans="1:16" x14ac:dyDescent="0.25">
      <c r="A268" s="4">
        <f t="shared" si="9"/>
        <v>266</v>
      </c>
      <c r="D268" s="19">
        <f>A268*0.001 *Systeme!$G$6</f>
        <v>266</v>
      </c>
      <c r="F268" s="8">
        <f>('DGL 4'!$P$3/'DGL 4'!$B$26)*(1-EXP(-'DGL 4'!$B$26*D268)) + ('DGL 4'!$P$4/'DGL 4'!$B$27)*(1-EXP(-'DGL 4'!$B$27*D268))+ ('DGL 4'!$P$5/'DGL 4'!$B$28)*(1-EXP(-'DGL 4'!$B$28*D268))</f>
        <v>-5.2889884891963863</v>
      </c>
      <c r="G268" s="21">
        <f>(F268+Systeme!$C$21)/Systeme!$C$18</f>
        <v>0.99894220230216069</v>
      </c>
      <c r="I268" s="8">
        <f>('DGL 4'!$P$7/'DGL 4'!$B$26)*(1-EXP(-'DGL 4'!$B$26*D268)) + ('DGL 4'!$P$8/'DGL 4'!$B$27)*(1-EXP(-'DGL 4'!$B$27*D268))+ ('DGL 4'!$P$9/'DGL 4'!$B$28)*(1-EXP(-'DGL 4'!$B$28*D268))</f>
        <v>5.2889814411325791</v>
      </c>
      <c r="J268" s="21">
        <f>(I268+Systeme!$K$21)/Systeme!$K$18</f>
        <v>1.0577962882265158E-2</v>
      </c>
      <c r="L268" s="8">
        <f t="shared" si="8"/>
        <v>7.0468129444423676E-6</v>
      </c>
      <c r="M268" s="21">
        <f>(L268+Systeme!$S$21)/Systeme!$S$18</f>
        <v>1.4093625888884736E-8</v>
      </c>
      <c r="O268" s="8">
        <f>('DGL 4'!$P$15/'DGL 4'!$B$26)*(1-EXP(-'DGL 4'!$B$26*D268)) + ('DGL 4'!$P$16/'DGL 4'!$B$27)*(1-EXP(-'DGL 4'!$B$27*D268))+ ('DGL 4'!$P$17/'DGL 4'!$B$28)*(1-EXP(-'DGL 4'!$B$28*D268))</f>
        <v>1.2508628043951531E-9</v>
      </c>
      <c r="P268" s="21">
        <f>(O268+Systeme!$AA$21)/Systeme!$AA$18</f>
        <v>6.2543140219757654E-13</v>
      </c>
    </row>
    <row r="269" spans="1:16" x14ac:dyDescent="0.25">
      <c r="A269" s="4">
        <f t="shared" si="9"/>
        <v>267</v>
      </c>
      <c r="D269" s="19">
        <f>A269*0.001 *Systeme!$G$6</f>
        <v>267</v>
      </c>
      <c r="F269" s="8">
        <f>('DGL 4'!$P$3/'DGL 4'!$B$26)*(1-EXP(-'DGL 4'!$B$26*D269)) + ('DGL 4'!$P$4/'DGL 4'!$B$27)*(1-EXP(-'DGL 4'!$B$27*D269))+ ('DGL 4'!$P$5/'DGL 4'!$B$28)*(1-EXP(-'DGL 4'!$B$28*D269))</f>
        <v>-5.3087553391120474</v>
      </c>
      <c r="G269" s="21">
        <f>(F269+Systeme!$C$21)/Systeme!$C$18</f>
        <v>0.99893824893217753</v>
      </c>
      <c r="I269" s="8">
        <f>('DGL 4'!$P$7/'DGL 4'!$B$26)*(1-EXP(-'DGL 4'!$B$26*D269)) + ('DGL 4'!$P$8/'DGL 4'!$B$27)*(1-EXP(-'DGL 4'!$B$27*D269))+ ('DGL 4'!$P$9/'DGL 4'!$B$28)*(1-EXP(-'DGL 4'!$B$28*D269))</f>
        <v>5.3087482380596027</v>
      </c>
      <c r="J269" s="21">
        <f>(I269+Systeme!$K$21)/Systeme!$K$18</f>
        <v>1.0617496476119205E-2</v>
      </c>
      <c r="L269" s="8">
        <f t="shared" si="8"/>
        <v>7.0997873896872996E-6</v>
      </c>
      <c r="M269" s="21">
        <f>(L269+Systeme!$S$21)/Systeme!$S$18</f>
        <v>1.4199574779374599E-8</v>
      </c>
      <c r="O269" s="8">
        <f>('DGL 4'!$P$15/'DGL 4'!$B$26)*(1-EXP(-'DGL 4'!$B$26*D269)) + ('DGL 4'!$P$16/'DGL 4'!$B$27)*(1-EXP(-'DGL 4'!$B$27*D269))+ ('DGL 4'!$P$17/'DGL 4'!$B$28)*(1-EXP(-'DGL 4'!$B$28*D269))</f>
        <v>1.2650550372875213E-9</v>
      </c>
      <c r="P269" s="21">
        <f>(O269+Systeme!$AA$21)/Systeme!$AA$18</f>
        <v>6.3252751864376062E-13</v>
      </c>
    </row>
    <row r="270" spans="1:16" x14ac:dyDescent="0.25">
      <c r="A270" s="4">
        <f t="shared" si="9"/>
        <v>268</v>
      </c>
      <c r="D270" s="19">
        <f>A270*0.001 *Systeme!$G$6</f>
        <v>268</v>
      </c>
      <c r="F270" s="8">
        <f>('DGL 4'!$P$3/'DGL 4'!$B$26)*(1-EXP(-'DGL 4'!$B$26*D270)) + ('DGL 4'!$P$4/'DGL 4'!$B$27)*(1-EXP(-'DGL 4'!$B$27*D270))+ ('DGL 4'!$P$5/'DGL 4'!$B$28)*(1-EXP(-'DGL 4'!$B$28*D270))</f>
        <v>-5.3285213193073648</v>
      </c>
      <c r="G270" s="21">
        <f>(F270+Systeme!$C$21)/Systeme!$C$18</f>
        <v>0.99893429573613846</v>
      </c>
      <c r="I270" s="8">
        <f>('DGL 4'!$P$7/'DGL 4'!$B$26)*(1-EXP(-'DGL 4'!$B$26*D270)) + ('DGL 4'!$P$8/'DGL 4'!$B$27)*(1-EXP(-'DGL 4'!$B$27*D270))+ ('DGL 4'!$P$9/'DGL 4'!$B$28)*(1-EXP(-'DGL 4'!$B$28*D270))</f>
        <v>5.3285141650687819</v>
      </c>
      <c r="J270" s="21">
        <f>(I270+Systeme!$K$21)/Systeme!$K$18</f>
        <v>1.0657028330137564E-2</v>
      </c>
      <c r="L270" s="8">
        <f t="shared" si="8"/>
        <v>7.1529593581210089E-6</v>
      </c>
      <c r="M270" s="21">
        <f>(L270+Systeme!$S$21)/Systeme!$S$18</f>
        <v>1.4305918716242019E-8</v>
      </c>
      <c r="O270" s="8">
        <f>('DGL 4'!$P$15/'DGL 4'!$B$26)*(1-EXP(-'DGL 4'!$B$26*D270)) + ('DGL 4'!$P$16/'DGL 4'!$B$27)*(1-EXP(-'DGL 4'!$B$27*D270))+ ('DGL 4'!$P$17/'DGL 4'!$B$28)*(1-EXP(-'DGL 4'!$B$28*D270))</f>
        <v>1.2792247638775123E-9</v>
      </c>
      <c r="P270" s="21">
        <f>(O270+Systeme!$AA$21)/Systeme!$AA$18</f>
        <v>6.396123819387561E-13</v>
      </c>
    </row>
    <row r="271" spans="1:16" x14ac:dyDescent="0.25">
      <c r="A271" s="4">
        <f t="shared" si="9"/>
        <v>269</v>
      </c>
      <c r="D271" s="19">
        <f>A271*0.001 *Systeme!$G$6</f>
        <v>269</v>
      </c>
      <c r="F271" s="8">
        <f>('DGL 4'!$P$3/'DGL 4'!$B$26)*(1-EXP(-'DGL 4'!$B$26*D271)) + ('DGL 4'!$P$4/'DGL 4'!$B$27)*(1-EXP(-'DGL 4'!$B$27*D271))+ ('DGL 4'!$P$5/'DGL 4'!$B$28)*(1-EXP(-'DGL 4'!$B$28*D271))</f>
        <v>-5.3482864298209911</v>
      </c>
      <c r="G271" s="21">
        <f>(F271+Systeme!$C$21)/Systeme!$C$18</f>
        <v>0.9989303427140358</v>
      </c>
      <c r="I271" s="8">
        <f>('DGL 4'!$P$7/'DGL 4'!$B$26)*(1-EXP(-'DGL 4'!$B$26*D271)) + ('DGL 4'!$P$8/'DGL 4'!$B$27)*(1-EXP(-'DGL 4'!$B$27*D271))+ ('DGL 4'!$P$9/'DGL 4'!$B$28)*(1-EXP(-'DGL 4'!$B$28*D271))</f>
        <v>5.3482792221984292</v>
      </c>
      <c r="J271" s="21">
        <f>(I271+Systeme!$K$21)/Systeme!$K$18</f>
        <v>1.0696558444396858E-2</v>
      </c>
      <c r="L271" s="8">
        <f t="shared" si="8"/>
        <v>7.206328911259826E-6</v>
      </c>
      <c r="M271" s="21">
        <f>(L271+Systeme!$S$21)/Systeme!$S$18</f>
        <v>1.4412657822519651E-8</v>
      </c>
      <c r="O271" s="8">
        <f>('DGL 4'!$P$15/'DGL 4'!$B$26)*(1-EXP(-'DGL 4'!$B$26*D271)) + ('DGL 4'!$P$16/'DGL 4'!$B$27)*(1-EXP(-'DGL 4'!$B$27*D271))+ ('DGL 4'!$P$17/'DGL 4'!$B$28)*(1-EXP(-'DGL 4'!$B$28*D271))</f>
        <v>1.2936506401696468E-9</v>
      </c>
      <c r="P271" s="21">
        <f>(O271+Systeme!$AA$21)/Systeme!$AA$18</f>
        <v>6.4682532008482344E-13</v>
      </c>
    </row>
    <row r="272" spans="1:16" x14ac:dyDescent="0.25">
      <c r="A272" s="4">
        <f t="shared" si="9"/>
        <v>270</v>
      </c>
      <c r="D272" s="19">
        <f>A272*0.001 *Systeme!$G$6</f>
        <v>270</v>
      </c>
      <c r="F272" s="8">
        <f>('DGL 4'!$P$3/'DGL 4'!$B$26)*(1-EXP(-'DGL 4'!$B$26*D272)) + ('DGL 4'!$P$4/'DGL 4'!$B$27)*(1-EXP(-'DGL 4'!$B$27*D272))+ ('DGL 4'!$P$5/'DGL 4'!$B$28)*(1-EXP(-'DGL 4'!$B$28*D272))</f>
        <v>-5.3680506706908995</v>
      </c>
      <c r="G272" s="21">
        <f>(F272+Systeme!$C$21)/Systeme!$C$18</f>
        <v>0.99892638986586191</v>
      </c>
      <c r="I272" s="8">
        <f>('DGL 4'!$P$7/'DGL 4'!$B$26)*(1-EXP(-'DGL 4'!$B$26*D272)) + ('DGL 4'!$P$8/'DGL 4'!$B$27)*(1-EXP(-'DGL 4'!$B$27*D272))+ ('DGL 4'!$P$9/'DGL 4'!$B$28)*(1-EXP(-'DGL 4'!$B$28*D272))</f>
        <v>5.368043409486873</v>
      </c>
      <c r="J272" s="21">
        <f>(I272+Systeme!$K$21)/Systeme!$K$18</f>
        <v>1.0736086818973745E-2</v>
      </c>
      <c r="L272" s="8">
        <f t="shared" si="8"/>
        <v>7.2598959714792119E-6</v>
      </c>
      <c r="M272" s="21">
        <f>(L272+Systeme!$S$21)/Systeme!$S$18</f>
        <v>1.4519791942958424E-8</v>
      </c>
      <c r="O272" s="8">
        <f>('DGL 4'!$P$15/'DGL 4'!$B$26)*(1-EXP(-'DGL 4'!$B$26*D272)) + ('DGL 4'!$P$16/'DGL 4'!$B$27)*(1-EXP(-'DGL 4'!$B$27*D272))+ ('DGL 4'!$P$17/'DGL 4'!$B$28)*(1-EXP(-'DGL 4'!$B$28*D272))</f>
        <v>1.3080550193347862E-9</v>
      </c>
      <c r="P272" s="21">
        <f>(O272+Systeme!$AA$21)/Systeme!$AA$18</f>
        <v>6.5402750966739307E-13</v>
      </c>
    </row>
    <row r="273" spans="1:16" x14ac:dyDescent="0.25">
      <c r="A273" s="4">
        <f t="shared" si="9"/>
        <v>271</v>
      </c>
      <c r="D273" s="19">
        <f>A273*0.001 *Systeme!$G$6</f>
        <v>271</v>
      </c>
      <c r="F273" s="8">
        <f>('DGL 4'!$P$3/'DGL 4'!$B$26)*(1-EXP(-'DGL 4'!$B$26*D273)) + ('DGL 4'!$P$4/'DGL 4'!$B$27)*(1-EXP(-'DGL 4'!$B$27*D273))+ ('DGL 4'!$P$5/'DGL 4'!$B$28)*(1-EXP(-'DGL 4'!$B$28*D273))</f>
        <v>-5.387814041955691</v>
      </c>
      <c r="G273" s="21">
        <f>(F273+Systeme!$C$21)/Systeme!$C$18</f>
        <v>0.99892243719160889</v>
      </c>
      <c r="I273" s="8">
        <f>('DGL 4'!$P$7/'DGL 4'!$B$26)*(1-EXP(-'DGL 4'!$B$26*D273)) + ('DGL 4'!$P$8/'DGL 4'!$B$27)*(1-EXP(-'DGL 4'!$B$27*D273))+ ('DGL 4'!$P$9/'DGL 4'!$B$28)*(1-EXP(-'DGL 4'!$B$28*D273))</f>
        <v>5.3878067269723751</v>
      </c>
      <c r="J273" s="21">
        <f>(I273+Systeme!$K$21)/Systeme!$K$18</f>
        <v>1.077561345394475E-2</v>
      </c>
      <c r="L273" s="8">
        <f t="shared" si="8"/>
        <v>7.3136605997479748E-6</v>
      </c>
      <c r="M273" s="21">
        <f>(L273+Systeme!$S$21)/Systeme!$S$18</f>
        <v>1.462732119949595E-8</v>
      </c>
      <c r="O273" s="8">
        <f>('DGL 4'!$P$15/'DGL 4'!$B$26)*(1-EXP(-'DGL 4'!$B$26*D273)) + ('DGL 4'!$P$16/'DGL 4'!$B$27)*(1-EXP(-'DGL 4'!$B$27*D273))+ ('DGL 4'!$P$17/'DGL 4'!$B$28)*(1-EXP(-'DGL 4'!$B$28*D273))</f>
        <v>1.3227162167211287E-9</v>
      </c>
      <c r="P273" s="21">
        <f>(O273+Systeme!$AA$21)/Systeme!$AA$18</f>
        <v>6.613581083605644E-13</v>
      </c>
    </row>
    <row r="274" spans="1:16" x14ac:dyDescent="0.25">
      <c r="A274" s="4">
        <f t="shared" si="9"/>
        <v>272</v>
      </c>
      <c r="D274" s="19">
        <f>A274*0.001 *Systeme!$G$6</f>
        <v>272</v>
      </c>
      <c r="F274" s="8">
        <f>('DGL 4'!$P$3/'DGL 4'!$B$26)*(1-EXP(-'DGL 4'!$B$26*D274)) + ('DGL 4'!$P$4/'DGL 4'!$B$27)*(1-EXP(-'DGL 4'!$B$27*D274))+ ('DGL 4'!$P$5/'DGL 4'!$B$28)*(1-EXP(-'DGL 4'!$B$28*D274))</f>
        <v>-5.4075765436532368</v>
      </c>
      <c r="G274" s="21">
        <f>(F274+Systeme!$C$21)/Systeme!$C$18</f>
        <v>0.99891848469126943</v>
      </c>
      <c r="I274" s="8">
        <f>('DGL 4'!$P$7/'DGL 4'!$B$26)*(1-EXP(-'DGL 4'!$B$26*D274)) + ('DGL 4'!$P$8/'DGL 4'!$B$27)*(1-EXP(-'DGL 4'!$B$27*D274))+ ('DGL 4'!$P$9/'DGL 4'!$B$28)*(1-EXP(-'DGL 4'!$B$28*D274))</f>
        <v>5.4075691746931644</v>
      </c>
      <c r="J274" s="21">
        <f>(I274+Systeme!$K$21)/Systeme!$K$18</f>
        <v>1.0815138349386329E-2</v>
      </c>
      <c r="L274" s="8">
        <f t="shared" si="8"/>
        <v>7.3676227156076884E-6</v>
      </c>
      <c r="M274" s="21">
        <f>(L274+Systeme!$S$21)/Systeme!$S$18</f>
        <v>1.4735245431215377E-8</v>
      </c>
      <c r="O274" s="8">
        <f>('DGL 4'!$P$15/'DGL 4'!$B$26)*(1-EXP(-'DGL 4'!$B$26*D274)) + ('DGL 4'!$P$16/'DGL 4'!$B$27)*(1-EXP(-'DGL 4'!$B$27*D274))+ ('DGL 4'!$P$17/'DGL 4'!$B$28)*(1-EXP(-'DGL 4'!$B$28*D274))</f>
        <v>1.337356754851915E-9</v>
      </c>
      <c r="P274" s="21">
        <f>(O274+Systeme!$AA$21)/Systeme!$AA$18</f>
        <v>6.6867837742595747E-13</v>
      </c>
    </row>
    <row r="275" spans="1:16" x14ac:dyDescent="0.25">
      <c r="A275" s="4">
        <f t="shared" si="9"/>
        <v>273</v>
      </c>
      <c r="D275" s="19">
        <f>A275*0.001 *Systeme!$G$6</f>
        <v>273</v>
      </c>
      <c r="F275" s="8">
        <f>('DGL 4'!$P$3/'DGL 4'!$B$26)*(1-EXP(-'DGL 4'!$B$26*D275)) + ('DGL 4'!$P$4/'DGL 4'!$B$27)*(1-EXP(-'DGL 4'!$B$27*D275))+ ('DGL 4'!$P$5/'DGL 4'!$B$28)*(1-EXP(-'DGL 4'!$B$28*D275))</f>
        <v>-5.4273381758220314</v>
      </c>
      <c r="G275" s="21">
        <f>(F275+Systeme!$C$21)/Systeme!$C$18</f>
        <v>0.99891453236483563</v>
      </c>
      <c r="I275" s="8">
        <f>('DGL 4'!$P$7/'DGL 4'!$B$26)*(1-EXP(-'DGL 4'!$B$26*D275)) + ('DGL 4'!$P$8/'DGL 4'!$B$27)*(1-EXP(-'DGL 4'!$B$27*D275))+ ('DGL 4'!$P$9/'DGL 4'!$B$28)*(1-EXP(-'DGL 4'!$B$28*D275))</f>
        <v>5.4273307526875696</v>
      </c>
      <c r="J275" s="21">
        <f>(I275+Systeme!$K$21)/Systeme!$K$18</f>
        <v>1.0854661505375139E-2</v>
      </c>
      <c r="L275" s="8">
        <f t="shared" si="8"/>
        <v>7.421782345950036E-6</v>
      </c>
      <c r="M275" s="21">
        <f>(L275+Systeme!$S$21)/Systeme!$S$18</f>
        <v>1.4843564691900073E-8</v>
      </c>
      <c r="O275" s="8">
        <f>('DGL 4'!$P$15/'DGL 4'!$B$26)*(1-EXP(-'DGL 4'!$B$26*D275)) + ('DGL 4'!$P$16/'DGL 4'!$B$27)*(1-EXP(-'DGL 4'!$B$27*D275))+ ('DGL 4'!$P$17/'DGL 4'!$B$28)*(1-EXP(-'DGL 4'!$B$28*D275))</f>
        <v>1.3521158314083043E-9</v>
      </c>
      <c r="P275" s="21">
        <f>(O275+Systeme!$AA$21)/Systeme!$AA$18</f>
        <v>6.7605791570415211E-13</v>
      </c>
    </row>
    <row r="276" spans="1:16" x14ac:dyDescent="0.25">
      <c r="A276" s="4">
        <f t="shared" si="9"/>
        <v>274</v>
      </c>
      <c r="D276" s="19">
        <f>A276*0.001 *Systeme!$G$6</f>
        <v>274</v>
      </c>
      <c r="F276" s="8">
        <f>('DGL 4'!$P$3/'DGL 4'!$B$26)*(1-EXP(-'DGL 4'!$B$26*D276)) + ('DGL 4'!$P$4/'DGL 4'!$B$27)*(1-EXP(-'DGL 4'!$B$27*D276))+ ('DGL 4'!$P$5/'DGL 4'!$B$28)*(1-EXP(-'DGL 4'!$B$28*D276))</f>
        <v>-5.4470989385003117</v>
      </c>
      <c r="G276" s="21">
        <f>(F276+Systeme!$C$21)/Systeme!$C$18</f>
        <v>0.99891058021230006</v>
      </c>
      <c r="I276" s="8">
        <f>('DGL 4'!$P$7/'DGL 4'!$B$26)*(1-EXP(-'DGL 4'!$B$26*D276)) + ('DGL 4'!$P$8/'DGL 4'!$B$27)*(1-EXP(-'DGL 4'!$B$27*D276))+ ('DGL 4'!$P$9/'DGL 4'!$B$28)*(1-EXP(-'DGL 4'!$B$28*D276))</f>
        <v>5.4470914609938363</v>
      </c>
      <c r="J276" s="21">
        <f>(I276+Systeme!$K$21)/Systeme!$K$18</f>
        <v>1.0894182921987672E-2</v>
      </c>
      <c r="L276" s="8">
        <f t="shared" si="8"/>
        <v>7.4761394814749482E-6</v>
      </c>
      <c r="M276" s="21">
        <f>(L276+Systeme!$S$21)/Systeme!$S$18</f>
        <v>1.4952278962949896E-8</v>
      </c>
      <c r="O276" s="8">
        <f>('DGL 4'!$P$15/'DGL 4'!$B$26)*(1-EXP(-'DGL 4'!$B$26*D276)) + ('DGL 4'!$P$16/'DGL 4'!$B$27)*(1-EXP(-'DGL 4'!$B$27*D276))+ ('DGL 4'!$P$17/'DGL 4'!$B$28)*(1-EXP(-'DGL 4'!$B$28*D276))</f>
        <v>1.3669938646754948E-9</v>
      </c>
      <c r="P276" s="21">
        <f>(O276+Systeme!$AA$21)/Systeme!$AA$18</f>
        <v>6.8349693233774736E-13</v>
      </c>
    </row>
    <row r="277" spans="1:16" x14ac:dyDescent="0.25">
      <c r="A277" s="4">
        <f t="shared" si="9"/>
        <v>275</v>
      </c>
      <c r="D277" s="19">
        <f>A277*0.001 *Systeme!$G$6</f>
        <v>275</v>
      </c>
      <c r="F277" s="8">
        <f>('DGL 4'!$P$3/'DGL 4'!$B$26)*(1-EXP(-'DGL 4'!$B$26*D277)) + ('DGL 4'!$P$4/'DGL 4'!$B$27)*(1-EXP(-'DGL 4'!$B$27*D277))+ ('DGL 4'!$P$5/'DGL 4'!$B$28)*(1-EXP(-'DGL 4'!$B$28*D277))</f>
        <v>-5.4668588317263653</v>
      </c>
      <c r="G277" s="21">
        <f>(F277+Systeme!$C$21)/Systeme!$C$18</f>
        <v>0.99890662823365473</v>
      </c>
      <c r="I277" s="8">
        <f>('DGL 4'!$P$7/'DGL 4'!$B$26)*(1-EXP(-'DGL 4'!$B$26*D277)) + ('DGL 4'!$P$8/'DGL 4'!$B$27)*(1-EXP(-'DGL 4'!$B$27*D277))+ ('DGL 4'!$P$9/'DGL 4'!$B$28)*(1-EXP(-'DGL 4'!$B$28*D277))</f>
        <v>5.4668512996502603</v>
      </c>
      <c r="J277" s="21">
        <f>(I277+Systeme!$K$21)/Systeme!$K$18</f>
        <v>1.0933702599300521E-2</v>
      </c>
      <c r="L277" s="8">
        <f t="shared" si="8"/>
        <v>7.5306941135987963E-6</v>
      </c>
      <c r="M277" s="21">
        <f>(L277+Systeme!$S$21)/Systeme!$S$18</f>
        <v>1.5061388227197592E-8</v>
      </c>
      <c r="O277" s="8">
        <f>('DGL 4'!$P$15/'DGL 4'!$B$26)*(1-EXP(-'DGL 4'!$B$26*D277)) + ('DGL 4'!$P$16/'DGL 4'!$B$27)*(1-EXP(-'DGL 4'!$B$27*D277))+ ('DGL 4'!$P$17/'DGL 4'!$B$28)*(1-EXP(-'DGL 4'!$B$28*D277))</f>
        <v>1.3819914446763087E-9</v>
      </c>
      <c r="P277" s="21">
        <f>(O277+Systeme!$AA$21)/Systeme!$AA$18</f>
        <v>6.9099572233815434E-13</v>
      </c>
    </row>
    <row r="278" spans="1:16" x14ac:dyDescent="0.25">
      <c r="A278" s="4">
        <f t="shared" si="9"/>
        <v>276</v>
      </c>
      <c r="D278" s="19">
        <f>A278*0.001 *Systeme!$G$6</f>
        <v>276</v>
      </c>
      <c r="F278" s="8">
        <f>('DGL 4'!$P$3/'DGL 4'!$B$26)*(1-EXP(-'DGL 4'!$B$26*D278)) + ('DGL 4'!$P$4/'DGL 4'!$B$27)*(1-EXP(-'DGL 4'!$B$27*D278))+ ('DGL 4'!$P$5/'DGL 4'!$B$28)*(1-EXP(-'DGL 4'!$B$28*D278))</f>
        <v>-5.4866178555384257</v>
      </c>
      <c r="G278" s="21">
        <f>(F278+Systeme!$C$21)/Systeme!$C$18</f>
        <v>0.9989026764288923</v>
      </c>
      <c r="I278" s="8">
        <f>('DGL 4'!$P$7/'DGL 4'!$B$26)*(1-EXP(-'DGL 4'!$B$26*D278)) + ('DGL 4'!$P$8/'DGL 4'!$B$27)*(1-EXP(-'DGL 4'!$B$27*D278))+ ('DGL 4'!$P$9/'DGL 4'!$B$28)*(1-EXP(-'DGL 4'!$B$28*D278))</f>
        <v>5.4866102686950864</v>
      </c>
      <c r="J278" s="21">
        <f>(I278+Systeme!$K$21)/Systeme!$K$18</f>
        <v>1.0973220537390173E-2</v>
      </c>
      <c r="L278" s="8">
        <f t="shared" si="8"/>
        <v>7.5854462305267618E-6</v>
      </c>
      <c r="M278" s="21">
        <f>(L278+Systeme!$S$21)/Systeme!$S$18</f>
        <v>1.5170892461053522E-8</v>
      </c>
      <c r="O278" s="8">
        <f>('DGL 4'!$P$15/'DGL 4'!$B$26)*(1-EXP(-'DGL 4'!$B$26*D278)) + ('DGL 4'!$P$16/'DGL 4'!$B$27)*(1-EXP(-'DGL 4'!$B$27*D278))+ ('DGL 4'!$P$17/'DGL 4'!$B$28)*(1-EXP(-'DGL 4'!$B$28*D278))</f>
        <v>1.3971088199098841E-9</v>
      </c>
      <c r="P278" s="21">
        <f>(O278+Systeme!$AA$21)/Systeme!$AA$18</f>
        <v>6.9855440995494207E-13</v>
      </c>
    </row>
    <row r="279" spans="1:16" x14ac:dyDescent="0.25">
      <c r="A279" s="4">
        <f t="shared" si="9"/>
        <v>277</v>
      </c>
      <c r="D279" s="19">
        <f>A279*0.001 *Systeme!$G$6</f>
        <v>277</v>
      </c>
      <c r="F279" s="8">
        <f>('DGL 4'!$P$3/'DGL 4'!$B$26)*(1-EXP(-'DGL 4'!$B$26*D279)) + ('DGL 4'!$P$4/'DGL 4'!$B$27)*(1-EXP(-'DGL 4'!$B$27*D279))+ ('DGL 4'!$P$5/'DGL 4'!$B$28)*(1-EXP(-'DGL 4'!$B$28*D279))</f>
        <v>-5.5063760099747832</v>
      </c>
      <c r="G279" s="21">
        <f>(F279+Systeme!$C$21)/Systeme!$C$18</f>
        <v>0.99889872479800501</v>
      </c>
      <c r="I279" s="8">
        <f>('DGL 4'!$P$7/'DGL 4'!$B$26)*(1-EXP(-'DGL 4'!$B$26*D279)) + ('DGL 4'!$P$8/'DGL 4'!$B$27)*(1-EXP(-'DGL 4'!$B$27*D279))+ ('DGL 4'!$P$9/'DGL 4'!$B$28)*(1-EXP(-'DGL 4'!$B$28*D279))</f>
        <v>5.5063683681666102</v>
      </c>
      <c r="J279" s="21">
        <f>(I279+Systeme!$K$21)/Systeme!$K$18</f>
        <v>1.101273673633322E-2</v>
      </c>
      <c r="L279" s="8">
        <f t="shared" si="8"/>
        <v>7.6403958266808413E-6</v>
      </c>
      <c r="M279" s="21">
        <f>(L279+Systeme!$S$21)/Systeme!$S$18</f>
        <v>1.5280791653361682E-8</v>
      </c>
      <c r="O279" s="8">
        <f>('DGL 4'!$P$15/'DGL 4'!$B$26)*(1-EXP(-'DGL 4'!$B$26*D279)) + ('DGL 4'!$P$16/'DGL 4'!$B$27)*(1-EXP(-'DGL 4'!$B$27*D279))+ ('DGL 4'!$P$17/'DGL 4'!$B$28)*(1-EXP(-'DGL 4'!$B$28*D279))</f>
        <v>1.4123462393090397E-9</v>
      </c>
      <c r="P279" s="21">
        <f>(O279+Systeme!$AA$21)/Systeme!$AA$18</f>
        <v>7.0617311965451987E-13</v>
      </c>
    </row>
    <row r="280" spans="1:16" x14ac:dyDescent="0.25">
      <c r="A280" s="4">
        <f t="shared" si="9"/>
        <v>278</v>
      </c>
      <c r="D280" s="19">
        <f>A280*0.001 *Systeme!$G$6</f>
        <v>278</v>
      </c>
      <c r="F280" s="8">
        <f>('DGL 4'!$P$3/'DGL 4'!$B$26)*(1-EXP(-'DGL 4'!$B$26*D280)) + ('DGL 4'!$P$4/'DGL 4'!$B$27)*(1-EXP(-'DGL 4'!$B$27*D280))+ ('DGL 4'!$P$5/'DGL 4'!$B$28)*(1-EXP(-'DGL 4'!$B$28*D280))</f>
        <v>-5.5261332950736719</v>
      </c>
      <c r="G280" s="21">
        <f>(F280+Systeme!$C$21)/Systeme!$C$18</f>
        <v>0.9988947733409852</v>
      </c>
      <c r="I280" s="8">
        <f>('DGL 4'!$P$7/'DGL 4'!$B$26)*(1-EXP(-'DGL 4'!$B$26*D280)) + ('DGL 4'!$P$8/'DGL 4'!$B$27)*(1-EXP(-'DGL 4'!$B$27*D280))+ ('DGL 4'!$P$9/'DGL 4'!$B$28)*(1-EXP(-'DGL 4'!$B$28*D280))</f>
        <v>5.5261255981030768</v>
      </c>
      <c r="J280" s="21">
        <f>(I280+Systeme!$K$21)/Systeme!$K$18</f>
        <v>1.1052251196206153E-2</v>
      </c>
      <c r="L280" s="8">
        <f t="shared" si="8"/>
        <v>7.695542890643085E-6</v>
      </c>
      <c r="M280" s="21">
        <f>(L280+Systeme!$S$21)/Systeme!$S$18</f>
        <v>1.539108578128617E-8</v>
      </c>
      <c r="O280" s="8">
        <f>('DGL 4'!$P$15/'DGL 4'!$B$26)*(1-EXP(-'DGL 4'!$B$26*D280)) + ('DGL 4'!$P$16/'DGL 4'!$B$27)*(1-EXP(-'DGL 4'!$B$27*D280))+ ('DGL 4'!$P$17/'DGL 4'!$B$28)*(1-EXP(-'DGL 4'!$B$28*D280))</f>
        <v>1.4277044626826579E-9</v>
      </c>
      <c r="P280" s="21">
        <f>(O280+Systeme!$AA$21)/Systeme!$AA$18</f>
        <v>7.1385223134132895E-13</v>
      </c>
    </row>
    <row r="281" spans="1:16" x14ac:dyDescent="0.25">
      <c r="A281" s="4">
        <f t="shared" si="9"/>
        <v>279</v>
      </c>
      <c r="D281" s="19">
        <f>A281*0.001 *Systeme!$G$6</f>
        <v>279</v>
      </c>
      <c r="F281" s="8">
        <f>('DGL 4'!$P$3/'DGL 4'!$B$26)*(1-EXP(-'DGL 4'!$B$26*D281)) + ('DGL 4'!$P$4/'DGL 4'!$B$27)*(1-EXP(-'DGL 4'!$B$27*D281))+ ('DGL 4'!$P$5/'DGL 4'!$B$28)*(1-EXP(-'DGL 4'!$B$28*D281))</f>
        <v>-5.5458897108733805</v>
      </c>
      <c r="G281" s="21">
        <f>(F281+Systeme!$C$21)/Systeme!$C$18</f>
        <v>0.9988908220578252</v>
      </c>
      <c r="I281" s="8">
        <f>('DGL 4'!$P$7/'DGL 4'!$B$26)*(1-EXP(-'DGL 4'!$B$26*D281)) + ('DGL 4'!$P$8/'DGL 4'!$B$27)*(1-EXP(-'DGL 4'!$B$27*D281))+ ('DGL 4'!$P$9/'DGL 4'!$B$28)*(1-EXP(-'DGL 4'!$B$28*D281))</f>
        <v>5.5458819585427817</v>
      </c>
      <c r="J281" s="21">
        <f>(I281+Systeme!$K$21)/Systeme!$K$18</f>
        <v>1.1091763917085563E-2</v>
      </c>
      <c r="L281" s="8">
        <f t="shared" si="8"/>
        <v>7.7508874150597831E-6</v>
      </c>
      <c r="M281" s="21">
        <f>(L281+Systeme!$S$21)/Systeme!$S$18</f>
        <v>1.5501774830119565E-8</v>
      </c>
      <c r="O281" s="8">
        <f>('DGL 4'!$P$15/'DGL 4'!$B$26)*(1-EXP(-'DGL 4'!$B$26*D281)) + ('DGL 4'!$P$16/'DGL 4'!$B$27)*(1-EXP(-'DGL 4'!$B$27*D281))+ ('DGL 4'!$P$17/'DGL 4'!$B$28)*(1-EXP(-'DGL 4'!$B$28*D281))</f>
        <v>1.4431837383130364E-9</v>
      </c>
      <c r="P281" s="21">
        <f>(O281+Systeme!$AA$21)/Systeme!$AA$18</f>
        <v>7.215918691565182E-13</v>
      </c>
    </row>
    <row r="282" spans="1:16" x14ac:dyDescent="0.25">
      <c r="A282" s="4">
        <f t="shared" si="9"/>
        <v>280</v>
      </c>
      <c r="D282" s="19">
        <f>A282*0.001 *Systeme!$G$6</f>
        <v>280</v>
      </c>
      <c r="F282" s="8">
        <f>('DGL 4'!$P$3/'DGL 4'!$B$26)*(1-EXP(-'DGL 4'!$B$26*D282)) + ('DGL 4'!$P$4/'DGL 4'!$B$27)*(1-EXP(-'DGL 4'!$B$27*D282))+ ('DGL 4'!$P$5/'DGL 4'!$B$28)*(1-EXP(-'DGL 4'!$B$28*D282))</f>
        <v>-5.5656452574119859</v>
      </c>
      <c r="G282" s="21">
        <f>(F282+Systeme!$C$21)/Systeme!$C$18</f>
        <v>0.99888687094851758</v>
      </c>
      <c r="I282" s="8">
        <f>('DGL 4'!$P$7/'DGL 4'!$B$26)*(1-EXP(-'DGL 4'!$B$26*D282)) + ('DGL 4'!$P$8/'DGL 4'!$B$27)*(1-EXP(-'DGL 4'!$B$27*D282))+ ('DGL 4'!$P$9/'DGL 4'!$B$28)*(1-EXP(-'DGL 4'!$B$28*D282))</f>
        <v>5.5656374495239858</v>
      </c>
      <c r="J282" s="21">
        <f>(I282+Systeme!$K$21)/Systeme!$K$18</f>
        <v>1.1131274899047972E-2</v>
      </c>
      <c r="L282" s="8">
        <f t="shared" si="8"/>
        <v>7.8064293547763005E-6</v>
      </c>
      <c r="M282" s="21">
        <f>(L282+Systeme!$S$21)/Systeme!$S$18</f>
        <v>1.5612858709552601E-8</v>
      </c>
      <c r="O282" s="8">
        <f>('DGL 4'!$P$15/'DGL 4'!$B$26)*(1-EXP(-'DGL 4'!$B$26*D282)) + ('DGL 4'!$P$16/'DGL 4'!$B$27)*(1-EXP(-'DGL 4'!$B$27*D282))+ ('DGL 4'!$P$17/'DGL 4'!$B$28)*(1-EXP(-'DGL 4'!$B$28*D282))</f>
        <v>1.4586453679025363E-9</v>
      </c>
      <c r="P282" s="21">
        <f>(O282+Systeme!$AA$21)/Systeme!$AA$18</f>
        <v>7.2932268395126815E-13</v>
      </c>
    </row>
    <row r="283" spans="1:16" x14ac:dyDescent="0.25">
      <c r="A283" s="4">
        <f t="shared" si="9"/>
        <v>281</v>
      </c>
      <c r="D283" s="19">
        <f>A283*0.001 *Systeme!$G$6</f>
        <v>281</v>
      </c>
      <c r="F283" s="8">
        <f>('DGL 4'!$P$3/'DGL 4'!$B$26)*(1-EXP(-'DGL 4'!$B$26*D283)) + ('DGL 4'!$P$4/'DGL 4'!$B$27)*(1-EXP(-'DGL 4'!$B$27*D283))+ ('DGL 4'!$P$5/'DGL 4'!$B$28)*(1-EXP(-'DGL 4'!$B$28*D283))</f>
        <v>-5.5853999347280912</v>
      </c>
      <c r="G283" s="21">
        <f>(F283+Systeme!$C$21)/Systeme!$C$18</f>
        <v>0.99888292001305434</v>
      </c>
      <c r="I283" s="8">
        <f>('DGL 4'!$P$7/'DGL 4'!$B$26)*(1-EXP(-'DGL 4'!$B$26*D283)) + ('DGL 4'!$P$8/'DGL 4'!$B$27)*(1-EXP(-'DGL 4'!$B$27*D283))+ ('DGL 4'!$P$9/'DGL 4'!$B$28)*(1-EXP(-'DGL 4'!$B$28*D283))</f>
        <v>5.5853920710849527</v>
      </c>
      <c r="J283" s="21">
        <f>(I283+Systeme!$K$21)/Systeme!$K$18</f>
        <v>1.1170784142169906E-2</v>
      </c>
      <c r="L283" s="8">
        <f t="shared" si="8"/>
        <v>7.8621687707627463E-6</v>
      </c>
      <c r="M283" s="21">
        <f>(L283+Systeme!$S$21)/Systeme!$S$18</f>
        <v>1.5724337541525492E-8</v>
      </c>
      <c r="O283" s="8">
        <f>('DGL 4'!$P$15/'DGL 4'!$B$26)*(1-EXP(-'DGL 4'!$B$26*D283)) + ('DGL 4'!$P$16/'DGL 4'!$B$27)*(1-EXP(-'DGL 4'!$B$27*D283))+ ('DGL 4'!$P$17/'DGL 4'!$B$28)*(1-EXP(-'DGL 4'!$B$28*D283))</f>
        <v>1.4743676654983134E-9</v>
      </c>
      <c r="P283" s="21">
        <f>(O283+Systeme!$AA$21)/Systeme!$AA$18</f>
        <v>7.371838327491567E-13</v>
      </c>
    </row>
    <row r="284" spans="1:16" x14ac:dyDescent="0.25">
      <c r="A284" s="4">
        <f t="shared" si="9"/>
        <v>282</v>
      </c>
      <c r="D284" s="19">
        <f>A284*0.001 *Systeme!$G$6</f>
        <v>282</v>
      </c>
      <c r="F284" s="8">
        <f>('DGL 4'!$P$3/'DGL 4'!$B$26)*(1-EXP(-'DGL 4'!$B$26*D284)) + ('DGL 4'!$P$4/'DGL 4'!$B$27)*(1-EXP(-'DGL 4'!$B$27*D284))+ ('DGL 4'!$P$5/'DGL 4'!$B$28)*(1-EXP(-'DGL 4'!$B$28*D284))</f>
        <v>-5.6051537428597253</v>
      </c>
      <c r="G284" s="21">
        <f>(F284+Systeme!$C$21)/Systeme!$C$18</f>
        <v>0.99887896925142816</v>
      </c>
      <c r="I284" s="8">
        <f>('DGL 4'!$P$7/'DGL 4'!$B$26)*(1-EXP(-'DGL 4'!$B$26*D284)) + ('DGL 4'!$P$8/'DGL 4'!$B$27)*(1-EXP(-'DGL 4'!$B$27*D284))+ ('DGL 4'!$P$9/'DGL 4'!$B$28)*(1-EXP(-'DGL 4'!$B$28*D284))</f>
        <v>5.6051458232638938</v>
      </c>
      <c r="J284" s="21">
        <f>(I284+Systeme!$K$21)/Systeme!$K$18</f>
        <v>1.1210291646527787E-2</v>
      </c>
      <c r="L284" s="8">
        <f t="shared" si="8"/>
        <v>7.9181056193014868E-6</v>
      </c>
      <c r="M284" s="21">
        <f>(L284+Systeme!$S$21)/Systeme!$S$18</f>
        <v>1.5836211238602972E-8</v>
      </c>
      <c r="O284" s="8">
        <f>('DGL 4'!$P$15/'DGL 4'!$B$26)*(1-EXP(-'DGL 4'!$B$26*D284)) + ('DGL 4'!$P$16/'DGL 4'!$B$27)*(1-EXP(-'DGL 4'!$B$27*D284))+ ('DGL 4'!$P$17/'DGL 4'!$B$28)*(1-EXP(-'DGL 4'!$B$28*D284))</f>
        <v>1.4902122721580091E-9</v>
      </c>
      <c r="P284" s="21">
        <f>(O284+Systeme!$AA$21)/Systeme!$AA$18</f>
        <v>7.4510613607900451E-13</v>
      </c>
    </row>
    <row r="285" spans="1:16" x14ac:dyDescent="0.25">
      <c r="A285" s="4">
        <f t="shared" si="9"/>
        <v>283</v>
      </c>
      <c r="D285" s="19">
        <f>A285*0.001 *Systeme!$G$6</f>
        <v>283.00000000000006</v>
      </c>
      <c r="F285" s="8">
        <f>('DGL 4'!$P$3/'DGL 4'!$B$26)*(1-EXP(-'DGL 4'!$B$26*D285)) + ('DGL 4'!$P$4/'DGL 4'!$B$27)*(1-EXP(-'DGL 4'!$B$27*D285))+ ('DGL 4'!$P$5/'DGL 4'!$B$28)*(1-EXP(-'DGL 4'!$B$28*D285))</f>
        <v>-5.6249066818450171</v>
      </c>
      <c r="G285" s="21">
        <f>(F285+Systeme!$C$21)/Systeme!$C$18</f>
        <v>0.99887501866363093</v>
      </c>
      <c r="I285" s="8">
        <f>('DGL 4'!$P$7/'DGL 4'!$B$26)*(1-EXP(-'DGL 4'!$B$26*D285)) + ('DGL 4'!$P$8/'DGL 4'!$B$27)*(1-EXP(-'DGL 4'!$B$27*D285))+ ('DGL 4'!$P$9/'DGL 4'!$B$28)*(1-EXP(-'DGL 4'!$B$28*D285))</f>
        <v>5.6248987060991205</v>
      </c>
      <c r="J285" s="21">
        <f>(I285+Systeme!$K$21)/Systeme!$K$18</f>
        <v>1.1249797412198241E-2</v>
      </c>
      <c r="L285" s="8">
        <f t="shared" si="8"/>
        <v>7.9742398561260652E-6</v>
      </c>
      <c r="M285" s="21">
        <f>(L285+Systeme!$S$21)/Systeme!$S$18</f>
        <v>1.594847971225213E-8</v>
      </c>
      <c r="O285" s="8">
        <f>('DGL 4'!$P$15/'DGL 4'!$B$26)*(1-EXP(-'DGL 4'!$B$26*D285)) + ('DGL 4'!$P$16/'DGL 4'!$B$27)*(1-EXP(-'DGL 4'!$B$27*D285))+ ('DGL 4'!$P$17/'DGL 4'!$B$28)*(1-EXP(-'DGL 4'!$B$28*D285))</f>
        <v>1.5060404895839846E-9</v>
      </c>
      <c r="P285" s="21">
        <f>(O285+Systeme!$AA$21)/Systeme!$AA$18</f>
        <v>7.530202447919923E-13</v>
      </c>
    </row>
    <row r="286" spans="1:16" x14ac:dyDescent="0.25">
      <c r="A286" s="4">
        <f t="shared" si="9"/>
        <v>284</v>
      </c>
      <c r="D286" s="19">
        <f>A286*0.001 *Systeme!$G$6</f>
        <v>284.00000000000006</v>
      </c>
      <c r="F286" s="8">
        <f>('DGL 4'!$P$3/'DGL 4'!$B$26)*(1-EXP(-'DGL 4'!$B$26*D286)) + ('DGL 4'!$P$4/'DGL 4'!$B$27)*(1-EXP(-'DGL 4'!$B$27*D286))+ ('DGL 4'!$P$5/'DGL 4'!$B$28)*(1-EXP(-'DGL 4'!$B$28*D286))</f>
        <v>-5.6446587517224103</v>
      </c>
      <c r="G286" s="21">
        <f>(F286+Systeme!$C$21)/Systeme!$C$18</f>
        <v>0.99887106824965555</v>
      </c>
      <c r="I286" s="8">
        <f>('DGL 4'!$P$7/'DGL 4'!$B$26)*(1-EXP(-'DGL 4'!$B$26*D286)) + ('DGL 4'!$P$8/'DGL 4'!$B$27)*(1-EXP(-'DGL 4'!$B$27*D286))+ ('DGL 4'!$P$9/'DGL 4'!$B$28)*(1-EXP(-'DGL 4'!$B$28*D286))</f>
        <v>5.6446507196289124</v>
      </c>
      <c r="J286" s="21">
        <f>(I286+Systeme!$K$21)/Systeme!$K$18</f>
        <v>1.1289301439257824E-2</v>
      </c>
      <c r="L286" s="8">
        <f t="shared" si="8"/>
        <v>8.0305715061824556E-6</v>
      </c>
      <c r="M286" s="21">
        <f>(L286+Systeme!$S$21)/Systeme!$S$18</f>
        <v>1.6061143012364911E-8</v>
      </c>
      <c r="O286" s="8">
        <f>('DGL 4'!$P$15/'DGL 4'!$B$26)*(1-EXP(-'DGL 4'!$B$26*D286)) + ('DGL 4'!$P$16/'DGL 4'!$B$27)*(1-EXP(-'DGL 4'!$B$27*D286))+ ('DGL 4'!$P$17/'DGL 4'!$B$28)*(1-EXP(-'DGL 4'!$B$28*D286))</f>
        <v>1.5219916848097786E-9</v>
      </c>
      <c r="P286" s="21">
        <f>(O286+Systeme!$AA$21)/Systeme!$AA$18</f>
        <v>7.6099584240488933E-13</v>
      </c>
    </row>
    <row r="287" spans="1:16" x14ac:dyDescent="0.25">
      <c r="A287" s="4">
        <f t="shared" si="9"/>
        <v>285</v>
      </c>
      <c r="D287" s="19">
        <f>A287*0.001 *Systeme!$G$6</f>
        <v>285.00000000000006</v>
      </c>
      <c r="F287" s="8">
        <f>('DGL 4'!$P$3/'DGL 4'!$B$26)*(1-EXP(-'DGL 4'!$B$26*D287)) + ('DGL 4'!$P$4/'DGL 4'!$B$27)*(1-EXP(-'DGL 4'!$B$27*D287))+ ('DGL 4'!$P$5/'DGL 4'!$B$28)*(1-EXP(-'DGL 4'!$B$28*D287))</f>
        <v>-5.6644099525302485</v>
      </c>
      <c r="G287" s="21">
        <f>(F287+Systeme!$C$21)/Systeme!$C$18</f>
        <v>0.99886711800949401</v>
      </c>
      <c r="I287" s="8">
        <f>('DGL 4'!$P$7/'DGL 4'!$B$26)*(1-EXP(-'DGL 4'!$B$26*D287)) + ('DGL 4'!$P$8/'DGL 4'!$B$27)*(1-EXP(-'DGL 4'!$B$27*D287))+ ('DGL 4'!$P$9/'DGL 4'!$B$28)*(1-EXP(-'DGL 4'!$B$28*D287))</f>
        <v>5.664401863891448</v>
      </c>
      <c r="J287" s="21">
        <f>(I287+Systeme!$K$21)/Systeme!$K$18</f>
        <v>1.1328803727782897E-2</v>
      </c>
      <c r="L287" s="8">
        <f t="shared" si="8"/>
        <v>8.087100595476765E-6</v>
      </c>
      <c r="M287" s="21">
        <f>(L287+Systeme!$S$21)/Systeme!$S$18</f>
        <v>1.617420119095353E-8</v>
      </c>
      <c r="O287" s="8">
        <f>('DGL 4'!$P$15/'DGL 4'!$B$26)*(1-EXP(-'DGL 4'!$B$26*D287)) + ('DGL 4'!$P$16/'DGL 4'!$B$27)*(1-EXP(-'DGL 4'!$B$27*D287))+ ('DGL 4'!$P$17/'DGL 4'!$B$28)*(1-EXP(-'DGL 4'!$B$28*D287))</f>
        <v>1.5382050529144653E-9</v>
      </c>
      <c r="P287" s="21">
        <f>(O287+Systeme!$AA$21)/Systeme!$AA$18</f>
        <v>7.691025264572326E-13</v>
      </c>
    </row>
    <row r="288" spans="1:16" x14ac:dyDescent="0.25">
      <c r="A288" s="4">
        <f t="shared" si="9"/>
        <v>286</v>
      </c>
      <c r="D288" s="19">
        <f>A288*0.001 *Systeme!$G$6</f>
        <v>286.00000000000006</v>
      </c>
      <c r="F288" s="8">
        <f>('DGL 4'!$P$3/'DGL 4'!$B$26)*(1-EXP(-'DGL 4'!$B$26*D288)) + ('DGL 4'!$P$4/'DGL 4'!$B$27)*(1-EXP(-'DGL 4'!$B$27*D288))+ ('DGL 4'!$P$5/'DGL 4'!$B$28)*(1-EXP(-'DGL 4'!$B$28*D288))</f>
        <v>-5.6841602843065049</v>
      </c>
      <c r="G288" s="21">
        <f>(F288+Systeme!$C$21)/Systeme!$C$18</f>
        <v>0.99886316794313856</v>
      </c>
      <c r="I288" s="8">
        <f>('DGL 4'!$P$7/'DGL 4'!$B$26)*(1-EXP(-'DGL 4'!$B$26*D288)) + ('DGL 4'!$P$8/'DGL 4'!$B$27)*(1-EXP(-'DGL 4'!$B$27*D288))+ ('DGL 4'!$P$9/'DGL 4'!$B$28)*(1-EXP(-'DGL 4'!$B$28*D288))</f>
        <v>5.6841521389250538</v>
      </c>
      <c r="J288" s="21">
        <f>(I288+Systeme!$K$21)/Systeme!$K$18</f>
        <v>1.1368304277850107E-2</v>
      </c>
      <c r="L288" s="8">
        <f t="shared" si="8"/>
        <v>8.1438270476488512E-6</v>
      </c>
      <c r="M288" s="21">
        <f>(L288+Systeme!$S$21)/Systeme!$S$18</f>
        <v>1.6287654095297704E-8</v>
      </c>
      <c r="O288" s="8">
        <f>('DGL 4'!$P$15/'DGL 4'!$B$26)*(1-EXP(-'DGL 4'!$B$26*D288)) + ('DGL 4'!$P$16/'DGL 4'!$B$27)*(1-EXP(-'DGL 4'!$B$27*D288))+ ('DGL 4'!$P$17/'DGL 4'!$B$28)*(1-EXP(-'DGL 4'!$B$28*D288))</f>
        <v>1.5544034590291717E-9</v>
      </c>
      <c r="P288" s="21">
        <f>(O288+Systeme!$AA$21)/Systeme!$AA$18</f>
        <v>7.7720172951458583E-13</v>
      </c>
    </row>
    <row r="289" spans="1:16" x14ac:dyDescent="0.25">
      <c r="A289" s="4">
        <f t="shared" si="9"/>
        <v>287</v>
      </c>
      <c r="D289" s="19">
        <f>A289*0.001 *Systeme!$G$6</f>
        <v>287.00000000000006</v>
      </c>
      <c r="F289" s="8">
        <f>('DGL 4'!$P$3/'DGL 4'!$B$26)*(1-EXP(-'DGL 4'!$B$26*D289)) + ('DGL 4'!$P$4/'DGL 4'!$B$27)*(1-EXP(-'DGL 4'!$B$27*D289))+ ('DGL 4'!$P$5/'DGL 4'!$B$28)*(1-EXP(-'DGL 4'!$B$28*D289))</f>
        <v>-5.7039097470895719</v>
      </c>
      <c r="G289" s="21">
        <f>(F289+Systeme!$C$21)/Systeme!$C$18</f>
        <v>0.99885921805058209</v>
      </c>
      <c r="I289" s="8">
        <f>('DGL 4'!$P$7/'DGL 4'!$B$26)*(1-EXP(-'DGL 4'!$B$26*D289)) + ('DGL 4'!$P$8/'DGL 4'!$B$27)*(1-EXP(-'DGL 4'!$B$27*D289))+ ('DGL 4'!$P$9/'DGL 4'!$B$28)*(1-EXP(-'DGL 4'!$B$28*D289))</f>
        <v>5.7039015447679597</v>
      </c>
      <c r="J289" s="21">
        <f>(I289+Systeme!$K$21)/Systeme!$K$18</f>
        <v>1.140780308953592E-2</v>
      </c>
      <c r="L289" s="8">
        <f t="shared" si="8"/>
        <v>8.2007508862094215E-6</v>
      </c>
      <c r="M289" s="21">
        <f>(L289+Systeme!$S$21)/Systeme!$S$18</f>
        <v>1.6401501772418844E-8</v>
      </c>
      <c r="O289" s="8">
        <f>('DGL 4'!$P$15/'DGL 4'!$B$26)*(1-EXP(-'DGL 4'!$B$26*D289)) + ('DGL 4'!$P$16/'DGL 4'!$B$27)*(1-EXP(-'DGL 4'!$B$27*D289))+ ('DGL 4'!$P$17/'DGL 4'!$B$28)*(1-EXP(-'DGL 4'!$B$28*D289))</f>
        <v>1.5707259290974329E-9</v>
      </c>
      <c r="P289" s="21">
        <f>(O289+Systeme!$AA$21)/Systeme!$AA$18</f>
        <v>7.8536296454871644E-13</v>
      </c>
    </row>
    <row r="290" spans="1:16" x14ac:dyDescent="0.25">
      <c r="A290" s="4">
        <f t="shared" si="9"/>
        <v>288</v>
      </c>
      <c r="D290" s="19">
        <f>A290*0.001 *Systeme!$G$6</f>
        <v>288.00000000000006</v>
      </c>
      <c r="F290" s="8">
        <f>('DGL 4'!$P$3/'DGL 4'!$B$26)*(1-EXP(-'DGL 4'!$B$26*D290)) + ('DGL 4'!$P$4/'DGL 4'!$B$27)*(1-EXP(-'DGL 4'!$B$27*D290))+ ('DGL 4'!$P$5/'DGL 4'!$B$28)*(1-EXP(-'DGL 4'!$B$28*D290))</f>
        <v>-5.7236583409176358</v>
      </c>
      <c r="G290" s="21">
        <f>(F290+Systeme!$C$21)/Systeme!$C$18</f>
        <v>0.99885526833181648</v>
      </c>
      <c r="I290" s="8">
        <f>('DGL 4'!$P$7/'DGL 4'!$B$26)*(1-EXP(-'DGL 4'!$B$26*D290)) + ('DGL 4'!$P$8/'DGL 4'!$B$27)*(1-EXP(-'DGL 4'!$B$27*D290))+ ('DGL 4'!$P$9/'DGL 4'!$B$28)*(1-EXP(-'DGL 4'!$B$28*D290))</f>
        <v>5.7236500814583611</v>
      </c>
      <c r="J290" s="21">
        <f>(I290+Systeme!$K$21)/Systeme!$K$18</f>
        <v>1.1447300162916722E-2</v>
      </c>
      <c r="L290" s="8">
        <f t="shared" si="8"/>
        <v>8.2578721018590571E-6</v>
      </c>
      <c r="M290" s="21">
        <f>(L290+Systeme!$S$21)/Systeme!$S$18</f>
        <v>1.6515744203718116E-8</v>
      </c>
      <c r="O290" s="8">
        <f>('DGL 4'!$P$15/'DGL 4'!$B$26)*(1-EXP(-'DGL 4'!$B$26*D290)) + ('DGL 4'!$P$16/'DGL 4'!$B$27)*(1-EXP(-'DGL 4'!$B$27*D290))+ ('DGL 4'!$P$17/'DGL 4'!$B$28)*(1-EXP(-'DGL 4'!$B$28*D290))</f>
        <v>1.5871728807539259E-9</v>
      </c>
      <c r="P290" s="21">
        <f>(O290+Systeme!$AA$21)/Systeme!$AA$18</f>
        <v>7.9358644037696297E-13</v>
      </c>
    </row>
    <row r="291" spans="1:16" x14ac:dyDescent="0.25">
      <c r="A291" s="4">
        <f t="shared" si="9"/>
        <v>289</v>
      </c>
      <c r="D291" s="19">
        <f>A291*0.001 *Systeme!$G$6</f>
        <v>289</v>
      </c>
      <c r="F291" s="8">
        <f>('DGL 4'!$P$3/'DGL 4'!$B$26)*(1-EXP(-'DGL 4'!$B$26*D291)) + ('DGL 4'!$P$4/'DGL 4'!$B$27)*(1-EXP(-'DGL 4'!$B$27*D291))+ ('DGL 4'!$P$5/'DGL 4'!$B$28)*(1-EXP(-'DGL 4'!$B$28*D291))</f>
        <v>-5.743406065829034</v>
      </c>
      <c r="G291" s="21">
        <f>(F291+Systeme!$C$21)/Systeme!$C$18</f>
        <v>0.9988513187868342</v>
      </c>
      <c r="I291" s="8">
        <f>('DGL 4'!$P$7/'DGL 4'!$B$26)*(1-EXP(-'DGL 4'!$B$26*D291)) + ('DGL 4'!$P$8/'DGL 4'!$B$27)*(1-EXP(-'DGL 4'!$B$27*D291))+ ('DGL 4'!$P$9/'DGL 4'!$B$28)*(1-EXP(-'DGL 4'!$B$28*D291))</f>
        <v>5.7433977490346031</v>
      </c>
      <c r="J291" s="21">
        <f>(I291+Systeme!$K$21)/Systeme!$K$18</f>
        <v>1.1486795498069207E-2</v>
      </c>
      <c r="L291" s="8">
        <f t="shared" si="8"/>
        <v>8.3151906860132619E-6</v>
      </c>
      <c r="M291" s="21">
        <f>(L291+Systeme!$S$21)/Systeme!$S$18</f>
        <v>1.6630381372026525E-8</v>
      </c>
      <c r="O291" s="8">
        <f>('DGL 4'!$P$15/'DGL 4'!$B$26)*(1-EXP(-'DGL 4'!$B$26*D291)) + ('DGL 4'!$P$16/'DGL 4'!$B$27)*(1-EXP(-'DGL 4'!$B$27*D291))+ ('DGL 4'!$P$17/'DGL 4'!$B$28)*(1-EXP(-'DGL 4'!$B$28*D291))</f>
        <v>1.6037449048888347E-9</v>
      </c>
      <c r="P291" s="21">
        <f>(O291+Systeme!$AA$21)/Systeme!$AA$18</f>
        <v>8.0187245244441736E-13</v>
      </c>
    </row>
    <row r="292" spans="1:16" x14ac:dyDescent="0.25">
      <c r="A292" s="4">
        <f t="shared" si="9"/>
        <v>290</v>
      </c>
      <c r="D292" s="19">
        <f>A292*0.001 *Systeme!$G$6</f>
        <v>290</v>
      </c>
      <c r="F292" s="8">
        <f>('DGL 4'!$P$3/'DGL 4'!$B$26)*(1-EXP(-'DGL 4'!$B$26*D292)) + ('DGL 4'!$P$4/'DGL 4'!$B$27)*(1-EXP(-'DGL 4'!$B$27*D292))+ ('DGL 4'!$P$5/'DGL 4'!$B$28)*(1-EXP(-'DGL 4'!$B$28*D292))</f>
        <v>-5.7631529218619537</v>
      </c>
      <c r="G292" s="21">
        <f>(F292+Systeme!$C$21)/Systeme!$C$18</f>
        <v>0.99884736941562768</v>
      </c>
      <c r="I292" s="8">
        <f>('DGL 4'!$P$7/'DGL 4'!$B$26)*(1-EXP(-'DGL 4'!$B$26*D292)) + ('DGL 4'!$P$8/'DGL 4'!$B$27)*(1-EXP(-'DGL 4'!$B$27*D292))+ ('DGL 4'!$P$9/'DGL 4'!$B$28)*(1-EXP(-'DGL 4'!$B$28*D292))</f>
        <v>5.7631445475348801</v>
      </c>
      <c r="J292" s="21">
        <f>(I292+Systeme!$K$21)/Systeme!$K$18</f>
        <v>1.152628909506976E-2</v>
      </c>
      <c r="L292" s="8">
        <f t="shared" si="8"/>
        <v>8.3727066313189769E-6</v>
      </c>
      <c r="M292" s="21">
        <f>(L292+Systeme!$S$21)/Systeme!$S$18</f>
        <v>1.6745413262637952E-8</v>
      </c>
      <c r="O292" s="8">
        <f>('DGL 4'!$P$15/'DGL 4'!$B$26)*(1-EXP(-'DGL 4'!$B$26*D292)) + ('DGL 4'!$P$16/'DGL 4'!$B$27)*(1-EXP(-'DGL 4'!$B$27*D292))+ ('DGL 4'!$P$17/'DGL 4'!$B$28)*(1-EXP(-'DGL 4'!$B$28*D292))</f>
        <v>1.6204422491339354E-9</v>
      </c>
      <c r="P292" s="21">
        <f>(O292+Systeme!$AA$21)/Systeme!$AA$18</f>
        <v>8.1022112456696772E-13</v>
      </c>
    </row>
    <row r="293" spans="1:16" x14ac:dyDescent="0.25">
      <c r="A293" s="4">
        <f t="shared" si="9"/>
        <v>291</v>
      </c>
      <c r="D293" s="19">
        <f>A293*0.001 *Systeme!$G$6</f>
        <v>291</v>
      </c>
      <c r="F293" s="8">
        <f>('DGL 4'!$P$3/'DGL 4'!$B$26)*(1-EXP(-'DGL 4'!$B$26*D293)) + ('DGL 4'!$P$4/'DGL 4'!$B$27)*(1-EXP(-'DGL 4'!$B$27*D293))+ ('DGL 4'!$P$5/'DGL 4'!$B$28)*(1-EXP(-'DGL 4'!$B$28*D293))</f>
        <v>-5.7828989090546301</v>
      </c>
      <c r="G293" s="21">
        <f>(F293+Systeme!$C$21)/Systeme!$C$18</f>
        <v>0.99884342021818906</v>
      </c>
      <c r="I293" s="8">
        <f>('DGL 4'!$P$7/'DGL 4'!$B$26)*(1-EXP(-'DGL 4'!$B$26*D293)) + ('DGL 4'!$P$8/'DGL 4'!$B$27)*(1-EXP(-'DGL 4'!$B$27*D293))+ ('DGL 4'!$P$9/'DGL 4'!$B$28)*(1-EXP(-'DGL 4'!$B$28*D293))</f>
        <v>5.7828904769974381</v>
      </c>
      <c r="J293" s="21">
        <f>(I293+Systeme!$K$21)/Systeme!$K$18</f>
        <v>1.1565780953994876E-2</v>
      </c>
      <c r="L293" s="8">
        <f t="shared" si="8"/>
        <v>8.4304199266995589E-6</v>
      </c>
      <c r="M293" s="21">
        <f>(L293+Systeme!$S$21)/Systeme!$S$18</f>
        <v>1.6860839853399117E-8</v>
      </c>
      <c r="O293" s="8">
        <f>('DGL 4'!$P$15/'DGL 4'!$B$26)*(1-EXP(-'DGL 4'!$B$26*D293)) + ('DGL 4'!$P$16/'DGL 4'!$B$27)*(1-EXP(-'DGL 4'!$B$27*D293))+ ('DGL 4'!$P$17/'DGL 4'!$B$28)*(1-EXP(-'DGL 4'!$B$28*D293))</f>
        <v>1.6372653319912667E-9</v>
      </c>
      <c r="P293" s="21">
        <f>(O293+Systeme!$AA$21)/Systeme!$AA$18</f>
        <v>8.186326659956333E-13</v>
      </c>
    </row>
    <row r="294" spans="1:16" x14ac:dyDescent="0.25">
      <c r="A294" s="4">
        <f t="shared" si="9"/>
        <v>292</v>
      </c>
      <c r="D294" s="19">
        <f>A294*0.001 *Systeme!$G$6</f>
        <v>292</v>
      </c>
      <c r="F294" s="8">
        <f>('DGL 4'!$P$3/'DGL 4'!$B$26)*(1-EXP(-'DGL 4'!$B$26*D294)) + ('DGL 4'!$P$4/'DGL 4'!$B$27)*(1-EXP(-'DGL 4'!$B$27*D294))+ ('DGL 4'!$P$5/'DGL 4'!$B$28)*(1-EXP(-'DGL 4'!$B$28*D294))</f>
        <v>-5.802644027445349</v>
      </c>
      <c r="G294" s="21">
        <f>(F294+Systeme!$C$21)/Systeme!$C$18</f>
        <v>0.998839471194511</v>
      </c>
      <c r="I294" s="8">
        <f>('DGL 4'!$P$7/'DGL 4'!$B$26)*(1-EXP(-'DGL 4'!$B$26*D294)) + ('DGL 4'!$P$8/'DGL 4'!$B$27)*(1-EXP(-'DGL 4'!$B$27*D294))+ ('DGL 4'!$P$9/'DGL 4'!$B$28)*(1-EXP(-'DGL 4'!$B$28*D294))</f>
        <v>5.8026355374605743</v>
      </c>
      <c r="J294" s="21">
        <f>(I294+Systeme!$K$21)/Systeme!$K$18</f>
        <v>1.1605271074921148E-2</v>
      </c>
      <c r="L294" s="8">
        <f t="shared" si="8"/>
        <v>8.4883305603584546E-6</v>
      </c>
      <c r="M294" s="21">
        <f>(L294+Systeme!$S$21)/Systeme!$S$18</f>
        <v>1.697666112071691E-8</v>
      </c>
      <c r="O294" s="8">
        <f>('DGL 4'!$P$15/'DGL 4'!$B$26)*(1-EXP(-'DGL 4'!$B$26*D294)) + ('DGL 4'!$P$16/'DGL 4'!$B$27)*(1-EXP(-'DGL 4'!$B$27*D294))+ ('DGL 4'!$P$17/'DGL 4'!$B$28)*(1-EXP(-'DGL 4'!$B$28*D294))</f>
        <v>1.6542144036946899E-9</v>
      </c>
      <c r="P294" s="21">
        <f>(O294+Systeme!$AA$21)/Systeme!$AA$18</f>
        <v>8.2710720184734492E-13</v>
      </c>
    </row>
    <row r="295" spans="1:16" x14ac:dyDescent="0.25">
      <c r="A295" s="4">
        <f t="shared" si="9"/>
        <v>293</v>
      </c>
      <c r="D295" s="19">
        <f>A295*0.001 *Systeme!$G$6</f>
        <v>293</v>
      </c>
      <c r="F295" s="8">
        <f>('DGL 4'!$P$3/'DGL 4'!$B$26)*(1-EXP(-'DGL 4'!$B$26*D295)) + ('DGL 4'!$P$4/'DGL 4'!$B$27)*(1-EXP(-'DGL 4'!$B$27*D295))+ ('DGL 4'!$P$5/'DGL 4'!$B$28)*(1-EXP(-'DGL 4'!$B$28*D295))</f>
        <v>-5.8223882770720907</v>
      </c>
      <c r="G295" s="21">
        <f>(F295+Systeme!$C$21)/Systeme!$C$18</f>
        <v>0.99883552234458561</v>
      </c>
      <c r="I295" s="8">
        <f>('DGL 4'!$P$7/'DGL 4'!$B$26)*(1-EXP(-'DGL 4'!$B$26*D295)) + ('DGL 4'!$P$8/'DGL 4'!$B$27)*(1-EXP(-'DGL 4'!$B$27*D295))+ ('DGL 4'!$P$9/'DGL 4'!$B$28)*(1-EXP(-'DGL 4'!$B$28*D295))</f>
        <v>5.8223797289624439</v>
      </c>
      <c r="J295" s="21">
        <f>(I295+Systeme!$K$21)/Systeme!$K$18</f>
        <v>1.1644759457924888E-2</v>
      </c>
      <c r="L295" s="8">
        <f t="shared" si="8"/>
        <v>8.5464384955151896E-6</v>
      </c>
      <c r="M295" s="21">
        <f>(L295+Systeme!$S$21)/Systeme!$S$18</f>
        <v>1.7092876991030378E-8</v>
      </c>
      <c r="O295" s="8">
        <f>('DGL 4'!$P$15/'DGL 4'!$B$26)*(1-EXP(-'DGL 4'!$B$26*D295)) + ('DGL 4'!$P$16/'DGL 4'!$B$27)*(1-EXP(-'DGL 4'!$B$27*D295))+ ('DGL 4'!$P$17/'DGL 4'!$B$28)*(1-EXP(-'DGL 4'!$B$28*D295))</f>
        <v>1.6711512735700235E-9</v>
      </c>
      <c r="P295" s="21">
        <f>(O295+Systeme!$AA$21)/Systeme!$AA$18</f>
        <v>8.3557563678501178E-13</v>
      </c>
    </row>
    <row r="296" spans="1:16" x14ac:dyDescent="0.25">
      <c r="A296" s="4">
        <f t="shared" si="9"/>
        <v>294</v>
      </c>
      <c r="D296" s="19">
        <f>A296*0.001 *Systeme!$G$6</f>
        <v>294</v>
      </c>
      <c r="F296" s="8">
        <f>('DGL 4'!$P$3/'DGL 4'!$B$26)*(1-EXP(-'DGL 4'!$B$26*D296)) + ('DGL 4'!$P$4/'DGL 4'!$B$27)*(1-EXP(-'DGL 4'!$B$27*D296))+ ('DGL 4'!$P$5/'DGL 4'!$B$28)*(1-EXP(-'DGL 4'!$B$28*D296))</f>
        <v>-5.842131657973507</v>
      </c>
      <c r="G296" s="21">
        <f>(F296+Systeme!$C$21)/Systeme!$C$18</f>
        <v>0.99883157366840536</v>
      </c>
      <c r="I296" s="8">
        <f>('DGL 4'!$P$7/'DGL 4'!$B$26)*(1-EXP(-'DGL 4'!$B$26*D296)) + ('DGL 4'!$P$8/'DGL 4'!$B$27)*(1-EXP(-'DGL 4'!$B$27*D296))+ ('DGL 4'!$P$9/'DGL 4'!$B$28)*(1-EXP(-'DGL 4'!$B$28*D296))</f>
        <v>5.8421230515413649</v>
      </c>
      <c r="J296" s="21">
        <f>(I296+Systeme!$K$21)/Systeme!$K$18</f>
        <v>1.168424610308273E-2</v>
      </c>
      <c r="L296" s="8">
        <f t="shared" si="8"/>
        <v>8.6047437881492904E-6</v>
      </c>
      <c r="M296" s="21">
        <f>(L296+Systeme!$S$21)/Systeme!$S$18</f>
        <v>1.7209487576298581E-8</v>
      </c>
      <c r="O296" s="8">
        <f>('DGL 4'!$P$15/'DGL 4'!$B$26)*(1-EXP(-'DGL 4'!$B$26*D296)) + ('DGL 4'!$P$16/'DGL 4'!$B$27)*(1-EXP(-'DGL 4'!$B$27*D296))+ ('DGL 4'!$P$17/'DGL 4'!$B$28)*(1-EXP(-'DGL 4'!$B$28*D296))</f>
        <v>1.688353917176505E-9</v>
      </c>
      <c r="P296" s="21">
        <f>(O296+Systeme!$AA$21)/Systeme!$AA$18</f>
        <v>8.4417695858825249E-13</v>
      </c>
    </row>
    <row r="297" spans="1:16" x14ac:dyDescent="0.25">
      <c r="A297" s="4">
        <f t="shared" si="9"/>
        <v>295</v>
      </c>
      <c r="D297" s="19">
        <f>A297*0.001 *Systeme!$G$6</f>
        <v>295</v>
      </c>
      <c r="F297" s="8">
        <f>('DGL 4'!$P$3/'DGL 4'!$B$26)*(1-EXP(-'DGL 4'!$B$26*D297)) + ('DGL 4'!$P$4/'DGL 4'!$B$27)*(1-EXP(-'DGL 4'!$B$27*D297))+ ('DGL 4'!$P$5/'DGL 4'!$B$28)*(1-EXP(-'DGL 4'!$B$28*D297))</f>
        <v>-5.8618741701875745</v>
      </c>
      <c r="G297" s="21">
        <f>(F297+Systeme!$C$21)/Systeme!$C$18</f>
        <v>0.99882762516596246</v>
      </c>
      <c r="I297" s="8">
        <f>('DGL 4'!$P$7/'DGL 4'!$B$26)*(1-EXP(-'DGL 4'!$B$26*D297)) + ('DGL 4'!$P$8/'DGL 4'!$B$27)*(1-EXP(-'DGL 4'!$B$27*D297))+ ('DGL 4'!$P$9/'DGL 4'!$B$28)*(1-EXP(-'DGL 4'!$B$28*D297))</f>
        <v>5.8618655052354978</v>
      </c>
      <c r="J297" s="21">
        <f>(I297+Systeme!$K$21)/Systeme!$K$18</f>
        <v>1.1723731010470995E-2</v>
      </c>
      <c r="L297" s="8">
        <f t="shared" si="8"/>
        <v>8.6632463929385041E-6</v>
      </c>
      <c r="M297" s="21">
        <f>(L297+Systeme!$S$21)/Systeme!$S$18</f>
        <v>1.7326492785877007E-8</v>
      </c>
      <c r="O297" s="8">
        <f>('DGL 4'!$P$15/'DGL 4'!$B$26)*(1-EXP(-'DGL 4'!$B$26*D297)) + ('DGL 4'!$P$16/'DGL 4'!$B$27)*(1-EXP(-'DGL 4'!$B$27*D297))+ ('DGL 4'!$P$17/'DGL 4'!$B$28)*(1-EXP(-'DGL 4'!$B$28*D297))</f>
        <v>1.7056838038341515E-9</v>
      </c>
      <c r="P297" s="21">
        <f>(O297+Systeme!$AA$21)/Systeme!$AA$18</f>
        <v>8.528419019170758E-13</v>
      </c>
    </row>
    <row r="298" spans="1:16" x14ac:dyDescent="0.25">
      <c r="A298" s="4">
        <f t="shared" si="9"/>
        <v>296</v>
      </c>
      <c r="D298" s="19">
        <f>A298*0.001 *Systeme!$G$6</f>
        <v>296</v>
      </c>
      <c r="F298" s="8">
        <f>('DGL 4'!$P$3/'DGL 4'!$B$26)*(1-EXP(-'DGL 4'!$B$26*D298)) + ('DGL 4'!$P$4/'DGL 4'!$B$27)*(1-EXP(-'DGL 4'!$B$27*D298))+ ('DGL 4'!$P$5/'DGL 4'!$B$28)*(1-EXP(-'DGL 4'!$B$28*D298))</f>
        <v>-5.8816158137524237</v>
      </c>
      <c r="G298" s="21">
        <f>(F298+Systeme!$C$21)/Systeme!$C$18</f>
        <v>0.99882367683724949</v>
      </c>
      <c r="I298" s="8">
        <f>('DGL 4'!$P$7/'DGL 4'!$B$26)*(1-EXP(-'DGL 4'!$B$26*D298)) + ('DGL 4'!$P$8/'DGL 4'!$B$27)*(1-EXP(-'DGL 4'!$B$27*D298))+ ('DGL 4'!$P$9/'DGL 4'!$B$28)*(1-EXP(-'DGL 4'!$B$28*D298))</f>
        <v>5.8816070900831514</v>
      </c>
      <c r="J298" s="21">
        <f>(I298+Systeme!$K$21)/Systeme!$K$18</f>
        <v>1.1763214180166303E-2</v>
      </c>
      <c r="L298" s="8">
        <f t="shared" si="8"/>
        <v>8.7219462697163928E-6</v>
      </c>
      <c r="M298" s="21">
        <f>(L298+Systeme!$S$21)/Systeme!$S$18</f>
        <v>1.7443892539432786E-8</v>
      </c>
      <c r="O298" s="8">
        <f>('DGL 4'!$P$15/'DGL 4'!$B$26)*(1-EXP(-'DGL 4'!$B$26*D298)) + ('DGL 4'!$P$16/'DGL 4'!$B$27)*(1-EXP(-'DGL 4'!$B$27*D298))+ ('DGL 4'!$P$17/'DGL 4'!$B$28)*(1-EXP(-'DGL 4'!$B$28*D298))</f>
        <v>1.7230025761184875E-9</v>
      </c>
      <c r="P298" s="21">
        <f>(O298+Systeme!$AA$21)/Systeme!$AA$18</f>
        <v>8.6150128805924372E-13</v>
      </c>
    </row>
    <row r="299" spans="1:16" x14ac:dyDescent="0.25">
      <c r="A299" s="4">
        <f t="shared" si="9"/>
        <v>297</v>
      </c>
      <c r="D299" s="19">
        <f>A299*0.001 *Systeme!$G$6</f>
        <v>297</v>
      </c>
      <c r="F299" s="8">
        <f>('DGL 4'!$P$3/'DGL 4'!$B$26)*(1-EXP(-'DGL 4'!$B$26*D299)) + ('DGL 4'!$P$4/'DGL 4'!$B$27)*(1-EXP(-'DGL 4'!$B$27*D299))+ ('DGL 4'!$P$5/'DGL 4'!$B$28)*(1-EXP(-'DGL 4'!$B$28*D299))</f>
        <v>-5.901356588706606</v>
      </c>
      <c r="G299" s="21">
        <f>(F299+Systeme!$C$21)/Systeme!$C$18</f>
        <v>0.99881972868225877</v>
      </c>
      <c r="I299" s="8">
        <f>('DGL 4'!$P$7/'DGL 4'!$B$26)*(1-EXP(-'DGL 4'!$B$26*D299)) + ('DGL 4'!$P$8/'DGL 4'!$B$27)*(1-EXP(-'DGL 4'!$B$27*D299))+ ('DGL 4'!$P$9/'DGL 4'!$B$28)*(1-EXP(-'DGL 4'!$B$28*D299))</f>
        <v>5.9013478061225415</v>
      </c>
      <c r="J299" s="21">
        <f>(I299+Systeme!$K$21)/Systeme!$K$18</f>
        <v>1.1802695612245083E-2</v>
      </c>
      <c r="L299" s="8">
        <f t="shared" si="8"/>
        <v>8.7808434760710055E-6</v>
      </c>
      <c r="M299" s="21">
        <f>(L299+Systeme!$S$21)/Systeme!$S$18</f>
        <v>1.7561686952142011E-8</v>
      </c>
      <c r="O299" s="8">
        <f>('DGL 4'!$P$15/'DGL 4'!$B$26)*(1-EXP(-'DGL 4'!$B$26*D299)) + ('DGL 4'!$P$16/'DGL 4'!$B$27)*(1-EXP(-'DGL 4'!$B$27*D299))+ ('DGL 4'!$P$17/'DGL 4'!$B$28)*(1-EXP(-'DGL 4'!$B$28*D299))</f>
        <v>1.7405883774232467E-9</v>
      </c>
      <c r="P299" s="21">
        <f>(O299+Systeme!$AA$21)/Systeme!$AA$18</f>
        <v>8.7029418871162332E-13</v>
      </c>
    </row>
    <row r="300" spans="1:16" x14ac:dyDescent="0.25">
      <c r="A300" s="4">
        <f t="shared" si="9"/>
        <v>298</v>
      </c>
      <c r="D300" s="19">
        <f>A300*0.001 *Systeme!$G$6</f>
        <v>298</v>
      </c>
      <c r="F300" s="8">
        <f>('DGL 4'!$P$3/'DGL 4'!$B$26)*(1-EXP(-'DGL 4'!$B$26*D300)) + ('DGL 4'!$P$4/'DGL 4'!$B$27)*(1-EXP(-'DGL 4'!$B$27*D300))+ ('DGL 4'!$P$5/'DGL 4'!$B$28)*(1-EXP(-'DGL 4'!$B$28*D300))</f>
        <v>-5.9210964950880429</v>
      </c>
      <c r="G300" s="21">
        <f>(F300+Systeme!$C$21)/Systeme!$C$18</f>
        <v>0.99881578070098243</v>
      </c>
      <c r="I300" s="8">
        <f>('DGL 4'!$P$7/'DGL 4'!$B$26)*(1-EXP(-'DGL 4'!$B$26*D300)) + ('DGL 4'!$P$8/'DGL 4'!$B$27)*(1-EXP(-'DGL 4'!$B$27*D300))+ ('DGL 4'!$P$9/'DGL 4'!$B$28)*(1-EXP(-'DGL 4'!$B$28*D300))</f>
        <v>5.9210876533919432</v>
      </c>
      <c r="J300" s="21">
        <f>(I300+Systeme!$K$21)/Systeme!$K$18</f>
        <v>1.1842175306783886E-2</v>
      </c>
      <c r="L300" s="8">
        <f t="shared" si="8"/>
        <v>8.83993793598329E-6</v>
      </c>
      <c r="M300" s="21">
        <f>(L300+Systeme!$S$21)/Systeme!$S$18</f>
        <v>1.767987587196658E-8</v>
      </c>
      <c r="O300" s="8">
        <f>('DGL 4'!$P$15/'DGL 4'!$B$26)*(1-EXP(-'DGL 4'!$B$26*D300)) + ('DGL 4'!$P$16/'DGL 4'!$B$27)*(1-EXP(-'DGL 4'!$B$27*D300))+ ('DGL 4'!$P$17/'DGL 4'!$B$28)*(1-EXP(-'DGL 4'!$B$28*D300))</f>
        <v>1.7581637317895527E-9</v>
      </c>
      <c r="P300" s="21">
        <f>(O300+Systeme!$AA$21)/Systeme!$AA$18</f>
        <v>8.7908186589477629E-13</v>
      </c>
    </row>
    <row r="301" spans="1:16" x14ac:dyDescent="0.25">
      <c r="A301" s="4">
        <f t="shared" si="9"/>
        <v>299</v>
      </c>
      <c r="D301" s="19">
        <f>A301*0.001 *Systeme!$G$6</f>
        <v>299</v>
      </c>
      <c r="F301" s="8">
        <f>('DGL 4'!$P$3/'DGL 4'!$B$26)*(1-EXP(-'DGL 4'!$B$26*D301)) + ('DGL 4'!$P$4/'DGL 4'!$B$27)*(1-EXP(-'DGL 4'!$B$27*D301))+ ('DGL 4'!$P$5/'DGL 4'!$B$28)*(1-EXP(-'DGL 4'!$B$28*D301))</f>
        <v>-5.9408355329350258</v>
      </c>
      <c r="G301" s="21">
        <f>(F301+Systeme!$C$21)/Systeme!$C$18</f>
        <v>0.99881183289341302</v>
      </c>
      <c r="I301" s="8">
        <f>('DGL 4'!$P$7/'DGL 4'!$B$26)*(1-EXP(-'DGL 4'!$B$26*D301)) + ('DGL 4'!$P$8/'DGL 4'!$B$27)*(1-EXP(-'DGL 4'!$B$27*D301))+ ('DGL 4'!$P$9/'DGL 4'!$B$28)*(1-EXP(-'DGL 4'!$B$28*D301))</f>
        <v>5.9408266319294869</v>
      </c>
      <c r="J301" s="21">
        <f>(I301+Systeme!$K$21)/Systeme!$K$18</f>
        <v>1.1881653263858974E-2</v>
      </c>
      <c r="L301" s="8">
        <f t="shared" si="8"/>
        <v>8.8992296708488919E-6</v>
      </c>
      <c r="M301" s="21">
        <f>(L301+Systeme!$S$21)/Systeme!$S$18</f>
        <v>1.7798459341697785E-8</v>
      </c>
      <c r="O301" s="8">
        <f>('DGL 4'!$P$15/'DGL 4'!$B$26)*(1-EXP(-'DGL 4'!$B$26*D301)) + ('DGL 4'!$P$16/'DGL 4'!$B$27)*(1-EXP(-'DGL 4'!$B$27*D301))+ ('DGL 4'!$P$17/'DGL 4'!$B$28)*(1-EXP(-'DGL 4'!$B$28*D301))</f>
        <v>1.7758680038656993E-9</v>
      </c>
      <c r="P301" s="21">
        <f>(O301+Systeme!$AA$21)/Systeme!$AA$18</f>
        <v>8.8793400193284969E-13</v>
      </c>
    </row>
    <row r="302" spans="1:16" x14ac:dyDescent="0.25">
      <c r="A302" s="4">
        <f t="shared" si="9"/>
        <v>300</v>
      </c>
      <c r="D302" s="19">
        <f>A302*0.001 *Systeme!$G$6</f>
        <v>300</v>
      </c>
      <c r="F302" s="8">
        <f>('DGL 4'!$P$3/'DGL 4'!$B$26)*(1-EXP(-'DGL 4'!$B$26*D302)) + ('DGL 4'!$P$4/'DGL 4'!$B$27)*(1-EXP(-'DGL 4'!$B$27*D302))+ ('DGL 4'!$P$5/'DGL 4'!$B$28)*(1-EXP(-'DGL 4'!$B$28*D302))</f>
        <v>-5.9605737022858936</v>
      </c>
      <c r="G302" s="21">
        <f>(F302+Systeme!$C$21)/Systeme!$C$18</f>
        <v>0.99880788525954289</v>
      </c>
      <c r="I302" s="8">
        <f>('DGL 4'!$P$7/'DGL 4'!$B$26)*(1-EXP(-'DGL 4'!$B$26*D302)) + ('DGL 4'!$P$8/'DGL 4'!$B$27)*(1-EXP(-'DGL 4'!$B$27*D302))+ ('DGL 4'!$P$9/'DGL 4'!$B$28)*(1-EXP(-'DGL 4'!$B$28*D302))</f>
        <v>5.9605647417735153</v>
      </c>
      <c r="J302" s="21">
        <f>(I302+Systeme!$K$21)/Systeme!$K$18</f>
        <v>1.1921129483547031E-2</v>
      </c>
      <c r="L302" s="8">
        <f t="shared" si="8"/>
        <v>8.9587186766944271E-6</v>
      </c>
      <c r="M302" s="21">
        <f>(L302+Systeme!$S$21)/Systeme!$S$18</f>
        <v>1.7917437353388854E-8</v>
      </c>
      <c r="O302" s="8">
        <f>('DGL 4'!$P$15/'DGL 4'!$B$26)*(1-EXP(-'DGL 4'!$B$26*D302)) + ('DGL 4'!$P$16/'DGL 4'!$B$27)*(1-EXP(-'DGL 4'!$B$27*D302))+ ('DGL 4'!$P$17/'DGL 4'!$B$28)*(1-EXP(-'DGL 4'!$B$28*D302))</f>
        <v>1.7937016143221296E-9</v>
      </c>
      <c r="P302" s="21">
        <f>(O302+Systeme!$AA$21)/Systeme!$AA$18</f>
        <v>8.9685080716106485E-13</v>
      </c>
    </row>
    <row r="303" spans="1:16" x14ac:dyDescent="0.25">
      <c r="A303" s="4">
        <f t="shared" si="9"/>
        <v>301</v>
      </c>
      <c r="D303" s="19">
        <f>A303*0.001 *Systeme!$G$6</f>
        <v>301</v>
      </c>
      <c r="F303" s="8">
        <f>('DGL 4'!$P$3/'DGL 4'!$B$26)*(1-EXP(-'DGL 4'!$B$26*D303)) + ('DGL 4'!$P$4/'DGL 4'!$B$27)*(1-EXP(-'DGL 4'!$B$27*D303))+ ('DGL 4'!$P$5/'DGL 4'!$B$28)*(1-EXP(-'DGL 4'!$B$28*D303))</f>
        <v>-5.9803110031787821</v>
      </c>
      <c r="G303" s="21">
        <f>(F303+Systeme!$C$21)/Systeme!$C$18</f>
        <v>0.99880393779936416</v>
      </c>
      <c r="I303" s="8">
        <f>('DGL 4'!$P$7/'DGL 4'!$B$26)*(1-EXP(-'DGL 4'!$B$26*D303)) + ('DGL 4'!$P$8/'DGL 4'!$B$27)*(1-EXP(-'DGL 4'!$B$27*D303))+ ('DGL 4'!$P$9/'DGL 4'!$B$28)*(1-EXP(-'DGL 4'!$B$28*D303))</f>
        <v>5.9803019829621755</v>
      </c>
      <c r="J303" s="21">
        <f>(I303+Systeme!$K$21)/Systeme!$K$18</f>
        <v>1.1960603965924351E-2</v>
      </c>
      <c r="L303" s="8">
        <f t="shared" si="8"/>
        <v>9.0184049417270287E-6</v>
      </c>
      <c r="M303" s="21">
        <f>(L303+Systeme!$S$21)/Systeme!$S$18</f>
        <v>1.8036809883454057E-8</v>
      </c>
      <c r="O303" s="8">
        <f>('DGL 4'!$P$15/'DGL 4'!$B$26)*(1-EXP(-'DGL 4'!$B$26*D303)) + ('DGL 4'!$P$16/'DGL 4'!$B$27)*(1-EXP(-'DGL 4'!$B$27*D303))+ ('DGL 4'!$P$17/'DGL 4'!$B$28)*(1-EXP(-'DGL 4'!$B$28*D303))</f>
        <v>1.8116648097064175E-9</v>
      </c>
      <c r="P303" s="21">
        <f>(O303+Systeme!$AA$21)/Systeme!$AA$18</f>
        <v>9.0583240485320877E-13</v>
      </c>
    </row>
    <row r="304" spans="1:16" x14ac:dyDescent="0.25">
      <c r="A304" s="4">
        <f t="shared" si="9"/>
        <v>302</v>
      </c>
      <c r="D304" s="19">
        <f>A304*0.001 *Systeme!$G$6</f>
        <v>302</v>
      </c>
      <c r="F304" s="8">
        <f>('DGL 4'!$P$3/'DGL 4'!$B$26)*(1-EXP(-'DGL 4'!$B$26*D304)) + ('DGL 4'!$P$4/'DGL 4'!$B$27)*(1-EXP(-'DGL 4'!$B$27*D304))+ ('DGL 4'!$P$5/'DGL 4'!$B$28)*(1-EXP(-'DGL 4'!$B$28*D304))</f>
        <v>-6.0000474356519273</v>
      </c>
      <c r="G304" s="21">
        <f>(F304+Systeme!$C$21)/Systeme!$C$18</f>
        <v>0.99879999051286961</v>
      </c>
      <c r="I304" s="8">
        <f>('DGL 4'!$P$7/'DGL 4'!$B$26)*(1-EXP(-'DGL 4'!$B$26*D304)) + ('DGL 4'!$P$8/'DGL 4'!$B$27)*(1-EXP(-'DGL 4'!$B$27*D304))+ ('DGL 4'!$P$9/'DGL 4'!$B$28)*(1-EXP(-'DGL 4'!$B$28*D304))</f>
        <v>6.0000383555337118</v>
      </c>
      <c r="J304" s="21">
        <f>(I304+Systeme!$K$21)/Systeme!$K$18</f>
        <v>1.2000076711067424E-2</v>
      </c>
      <c r="L304" s="8">
        <f t="shared" si="8"/>
        <v>9.0782884575332876E-6</v>
      </c>
      <c r="M304" s="21">
        <f>(L304+Systeme!$S$21)/Systeme!$S$18</f>
        <v>1.8156576915066576E-8</v>
      </c>
      <c r="O304" s="8">
        <f>('DGL 4'!$P$15/'DGL 4'!$B$26)*(1-EXP(-'DGL 4'!$B$26*D304)) + ('DGL 4'!$P$16/'DGL 4'!$B$27)*(1-EXP(-'DGL 4'!$B$27*D304))+ ('DGL 4'!$P$17/'DGL 4'!$B$28)*(1-EXP(-'DGL 4'!$B$28*D304))</f>
        <v>1.8297580098216443E-9</v>
      </c>
      <c r="P304" s="21">
        <f>(O304+Systeme!$AA$21)/Systeme!$AA$18</f>
        <v>9.1487900491082212E-13</v>
      </c>
    </row>
    <row r="305" spans="1:16" x14ac:dyDescent="0.25">
      <c r="A305" s="4">
        <f t="shared" si="9"/>
        <v>303</v>
      </c>
      <c r="D305" s="19">
        <f>A305*0.001 *Systeme!$G$6</f>
        <v>303</v>
      </c>
      <c r="F305" s="8">
        <f>('DGL 4'!$P$3/'DGL 4'!$B$26)*(1-EXP(-'DGL 4'!$B$26*D305)) + ('DGL 4'!$P$4/'DGL 4'!$B$27)*(1-EXP(-'DGL 4'!$B$27*D305))+ ('DGL 4'!$P$5/'DGL 4'!$B$28)*(1-EXP(-'DGL 4'!$B$28*D305))</f>
        <v>-6.019782999743617</v>
      </c>
      <c r="G305" s="21">
        <f>(F305+Systeme!$C$21)/Systeme!$C$18</f>
        <v>0.99879604340005135</v>
      </c>
      <c r="I305" s="8">
        <f>('DGL 4'!$P$7/'DGL 4'!$B$26)*(1-EXP(-'DGL 4'!$B$26*D305)) + ('DGL 4'!$P$8/'DGL 4'!$B$27)*(1-EXP(-'DGL 4'!$B$27*D305))+ ('DGL 4'!$P$9/'DGL 4'!$B$28)*(1-EXP(-'DGL 4'!$B$28*D305))</f>
        <v>6.0197738595264205</v>
      </c>
      <c r="J305" s="21">
        <f>(I305+Systeme!$K$21)/Systeme!$K$18</f>
        <v>1.2039547719052841E-2</v>
      </c>
      <c r="L305" s="8">
        <f t="shared" si="8"/>
        <v>9.1383692146424812E-6</v>
      </c>
      <c r="M305" s="21">
        <f>(L305+Systeme!$S$21)/Systeme!$S$18</f>
        <v>1.8276738429284961E-8</v>
      </c>
      <c r="O305" s="8">
        <f>('DGL 4'!$P$15/'DGL 4'!$B$26)*(1-EXP(-'DGL 4'!$B$26*D305)) + ('DGL 4'!$P$16/'DGL 4'!$B$27)*(1-EXP(-'DGL 4'!$B$27*D305))+ ('DGL 4'!$P$17/'DGL 4'!$B$28)*(1-EXP(-'DGL 4'!$B$28*D305))</f>
        <v>1.8479818036064299E-9</v>
      </c>
      <c r="P305" s="21">
        <f>(O305+Systeme!$AA$21)/Systeme!$AA$18</f>
        <v>9.2399090180321506E-13</v>
      </c>
    </row>
    <row r="306" spans="1:16" x14ac:dyDescent="0.25">
      <c r="A306" s="4">
        <f t="shared" si="9"/>
        <v>304</v>
      </c>
      <c r="D306" s="19">
        <f>A306*0.001 *Systeme!$G$6</f>
        <v>304</v>
      </c>
      <c r="F306" s="8">
        <f>('DGL 4'!$P$3/'DGL 4'!$B$26)*(1-EXP(-'DGL 4'!$B$26*D306)) + ('DGL 4'!$P$4/'DGL 4'!$B$27)*(1-EXP(-'DGL 4'!$B$27*D306))+ ('DGL 4'!$P$5/'DGL 4'!$B$28)*(1-EXP(-'DGL 4'!$B$28*D306))</f>
        <v>-6.039517695491984</v>
      </c>
      <c r="G306" s="21">
        <f>(F306+Systeme!$C$21)/Systeme!$C$18</f>
        <v>0.99879209646090161</v>
      </c>
      <c r="I306" s="8">
        <f>('DGL 4'!$P$7/'DGL 4'!$B$26)*(1-EXP(-'DGL 4'!$B$26*D306)) + ('DGL 4'!$P$8/'DGL 4'!$B$27)*(1-EXP(-'DGL 4'!$B$27*D306))+ ('DGL 4'!$P$9/'DGL 4'!$B$28)*(1-EXP(-'DGL 4'!$B$28*D306))</f>
        <v>6.0395084949784437</v>
      </c>
      <c r="J306" s="21">
        <f>(I306+Systeme!$K$21)/Systeme!$K$18</f>
        <v>1.2079016989956887E-2</v>
      </c>
      <c r="L306" s="8">
        <f t="shared" si="8"/>
        <v>9.1986472039249766E-6</v>
      </c>
      <c r="M306" s="21">
        <f>(L306+Systeme!$S$21)/Systeme!$S$18</f>
        <v>1.8397294407849954E-8</v>
      </c>
      <c r="O306" s="8">
        <f>('DGL 4'!$P$15/'DGL 4'!$B$26)*(1-EXP(-'DGL 4'!$B$26*D306)) + ('DGL 4'!$P$16/'DGL 4'!$B$27)*(1-EXP(-'DGL 4'!$B$27*D306))+ ('DGL 4'!$P$17/'DGL 4'!$B$28)*(1-EXP(-'DGL 4'!$B$28*D306))</f>
        <v>1.8663364389093912E-9</v>
      </c>
      <c r="P306" s="21">
        <f>(O306+Systeme!$AA$21)/Systeme!$AA$18</f>
        <v>9.3316821945469561E-13</v>
      </c>
    </row>
    <row r="307" spans="1:16" x14ac:dyDescent="0.25">
      <c r="A307" s="4">
        <f t="shared" si="9"/>
        <v>305</v>
      </c>
      <c r="D307" s="19">
        <f>A307*0.001 *Systeme!$G$6</f>
        <v>305</v>
      </c>
      <c r="F307" s="8">
        <f>('DGL 4'!$P$3/'DGL 4'!$B$26)*(1-EXP(-'DGL 4'!$B$26*D307)) + ('DGL 4'!$P$4/'DGL 4'!$B$27)*(1-EXP(-'DGL 4'!$B$27*D307))+ ('DGL 4'!$P$5/'DGL 4'!$B$28)*(1-EXP(-'DGL 4'!$B$28*D307))</f>
        <v>-6.0592515229352175</v>
      </c>
      <c r="G307" s="21">
        <f>(F307+Systeme!$C$21)/Systeme!$C$18</f>
        <v>0.99878814969541285</v>
      </c>
      <c r="I307" s="8">
        <f>('DGL 4'!$P$7/'DGL 4'!$B$26)*(1-EXP(-'DGL 4'!$B$26*D307)) + ('DGL 4'!$P$8/'DGL 4'!$B$27)*(1-EXP(-'DGL 4'!$B$27*D307))+ ('DGL 4'!$P$9/'DGL 4'!$B$28)*(1-EXP(-'DGL 4'!$B$28*D307))</f>
        <v>6.0592422619279773</v>
      </c>
      <c r="J307" s="21">
        <f>(I307+Systeme!$K$21)/Systeme!$K$18</f>
        <v>1.2118484523855954E-2</v>
      </c>
      <c r="L307" s="8">
        <f t="shared" si="8"/>
        <v>9.2591224178572781E-6</v>
      </c>
      <c r="M307" s="21">
        <f>(L307+Systeme!$S$21)/Systeme!$S$18</f>
        <v>1.8518244835714555E-8</v>
      </c>
      <c r="O307" s="8">
        <f>('DGL 4'!$P$15/'DGL 4'!$B$26)*(1-EXP(-'DGL 4'!$B$26*D307)) + ('DGL 4'!$P$16/'DGL 4'!$B$27)*(1-EXP(-'DGL 4'!$B$27*D307))+ ('DGL 4'!$P$17/'DGL 4'!$B$28)*(1-EXP(-'DGL 4'!$B$28*D307))</f>
        <v>1.8848223337988856E-9</v>
      </c>
      <c r="P307" s="21">
        <f>(O307+Systeme!$AA$21)/Systeme!$AA$18</f>
        <v>9.4241116689944277E-13</v>
      </c>
    </row>
    <row r="308" spans="1:16" x14ac:dyDescent="0.25">
      <c r="A308" s="4">
        <f t="shared" si="9"/>
        <v>306</v>
      </c>
      <c r="D308" s="19">
        <f>A308*0.001 *Systeme!$G$6</f>
        <v>306</v>
      </c>
      <c r="F308" s="8">
        <f>('DGL 4'!$P$3/'DGL 4'!$B$26)*(1-EXP(-'DGL 4'!$B$26*D308)) + ('DGL 4'!$P$4/'DGL 4'!$B$27)*(1-EXP(-'DGL 4'!$B$27*D308))+ ('DGL 4'!$P$5/'DGL 4'!$B$28)*(1-EXP(-'DGL 4'!$B$28*D308))</f>
        <v>-6.0789844821116521</v>
      </c>
      <c r="G308" s="21">
        <f>(F308+Systeme!$C$21)/Systeme!$C$18</f>
        <v>0.99878420310357763</v>
      </c>
      <c r="I308" s="8">
        <f>('DGL 4'!$P$7/'DGL 4'!$B$26)*(1-EXP(-'DGL 4'!$B$26*D308)) + ('DGL 4'!$P$8/'DGL 4'!$B$27)*(1-EXP(-'DGL 4'!$B$27*D308))+ ('DGL 4'!$P$9/'DGL 4'!$B$28)*(1-EXP(-'DGL 4'!$B$28*D308))</f>
        <v>6.0789751604133686</v>
      </c>
      <c r="J308" s="21">
        <f>(I308+Systeme!$K$21)/Systeme!$K$18</f>
        <v>1.2157950320826737E-2</v>
      </c>
      <c r="L308" s="8">
        <f t="shared" si="8"/>
        <v>9.3197948435850848E-6</v>
      </c>
      <c r="M308" s="21">
        <f>(L308+Systeme!$S$21)/Systeme!$S$18</f>
        <v>1.8639589687170171E-8</v>
      </c>
      <c r="O308" s="8">
        <f>('DGL 4'!$P$15/'DGL 4'!$B$26)*(1-EXP(-'DGL 4'!$B$26*D308)) + ('DGL 4'!$P$16/'DGL 4'!$B$27)*(1-EXP(-'DGL 4'!$B$27*D308))+ ('DGL 4'!$P$17/'DGL 4'!$B$28)*(1-EXP(-'DGL 4'!$B$28*D308))</f>
        <v>1.9034399080779946E-9</v>
      </c>
      <c r="P308" s="21">
        <f>(O308+Systeme!$AA$21)/Systeme!$AA$18</f>
        <v>9.517199540389972E-13</v>
      </c>
    </row>
    <row r="309" spans="1:16" x14ac:dyDescent="0.25">
      <c r="A309" s="4">
        <f t="shared" si="9"/>
        <v>307</v>
      </c>
      <c r="D309" s="19">
        <f>A309*0.001 *Systeme!$G$6</f>
        <v>307</v>
      </c>
      <c r="F309" s="8">
        <f>('DGL 4'!$P$3/'DGL 4'!$B$26)*(1-EXP(-'DGL 4'!$B$26*D309)) + ('DGL 4'!$P$4/'DGL 4'!$B$27)*(1-EXP(-'DGL 4'!$B$27*D309))+ ('DGL 4'!$P$5/'DGL 4'!$B$28)*(1-EXP(-'DGL 4'!$B$28*D309))</f>
        <v>-6.0987165730592174</v>
      </c>
      <c r="G309" s="21">
        <f>(F309+Systeme!$C$21)/Systeme!$C$18</f>
        <v>0.99878025668538817</v>
      </c>
      <c r="I309" s="8">
        <f>('DGL 4'!$P$7/'DGL 4'!$B$26)*(1-EXP(-'DGL 4'!$B$26*D309)) + ('DGL 4'!$P$8/'DGL 4'!$B$27)*(1-EXP(-'DGL 4'!$B$27*D309))+ ('DGL 4'!$P$9/'DGL 4'!$B$28)*(1-EXP(-'DGL 4'!$B$28*D309))</f>
        <v>6.0987071904727257</v>
      </c>
      <c r="J309" s="21">
        <f>(I309+Systeme!$K$21)/Systeme!$K$18</f>
        <v>1.2197414380945451E-2</v>
      </c>
      <c r="L309" s="8">
        <f t="shared" si="8"/>
        <v>9.3806644411149973E-6</v>
      </c>
      <c r="M309" s="21">
        <f>(L309+Systeme!$S$21)/Systeme!$S$18</f>
        <v>1.8761328882229996E-8</v>
      </c>
      <c r="O309" s="8">
        <f>('DGL 4'!$P$15/'DGL 4'!$B$26)*(1-EXP(-'DGL 4'!$B$26*D309)) + ('DGL 4'!$P$16/'DGL 4'!$B$27)*(1-EXP(-'DGL 4'!$B$27*D309))+ ('DGL 4'!$P$17/'DGL 4'!$B$28)*(1-EXP(-'DGL 4'!$B$28*D309))</f>
        <v>1.9220506312835756E-9</v>
      </c>
      <c r="P309" s="21">
        <f>(O309+Systeme!$AA$21)/Systeme!$AA$18</f>
        <v>9.6102531564178779E-13</v>
      </c>
    </row>
    <row r="310" spans="1:16" x14ac:dyDescent="0.25">
      <c r="A310" s="4">
        <f t="shared" si="9"/>
        <v>308</v>
      </c>
      <c r="D310" s="19">
        <f>A310*0.001 *Systeme!$G$6</f>
        <v>308</v>
      </c>
      <c r="F310" s="8">
        <f>('DGL 4'!$P$3/'DGL 4'!$B$26)*(1-EXP(-'DGL 4'!$B$26*D310)) + ('DGL 4'!$P$4/'DGL 4'!$B$27)*(1-EXP(-'DGL 4'!$B$27*D310))+ ('DGL 4'!$P$5/'DGL 4'!$B$28)*(1-EXP(-'DGL 4'!$B$28*D310))</f>
        <v>-6.1184477958165138</v>
      </c>
      <c r="G310" s="21">
        <f>(F310+Systeme!$C$21)/Systeme!$C$18</f>
        <v>0.99877631044083659</v>
      </c>
      <c r="I310" s="8">
        <f>('DGL 4'!$P$7/'DGL 4'!$B$26)*(1-EXP(-'DGL 4'!$B$26*D310)) + ('DGL 4'!$P$8/'DGL 4'!$B$27)*(1-EXP(-'DGL 4'!$B$27*D310))+ ('DGL 4'!$P$9/'DGL 4'!$B$28)*(1-EXP(-'DGL 4'!$B$28*D310))</f>
        <v>6.1184383521443131</v>
      </c>
      <c r="J310" s="21">
        <f>(I310+Systeme!$K$21)/Systeme!$K$18</f>
        <v>1.2236876704288626E-2</v>
      </c>
      <c r="L310" s="8">
        <f t="shared" si="8"/>
        <v>9.4417312680337637E-6</v>
      </c>
      <c r="M310" s="21">
        <f>(L310+Systeme!$S$21)/Systeme!$S$18</f>
        <v>1.8883462536067528E-8</v>
      </c>
      <c r="O310" s="8">
        <f>('DGL 4'!$P$15/'DGL 4'!$B$26)*(1-EXP(-'DGL 4'!$B$26*D310)) + ('DGL 4'!$P$16/'DGL 4'!$B$27)*(1-EXP(-'DGL 4'!$B$27*D310))+ ('DGL 4'!$P$17/'DGL 4'!$B$28)*(1-EXP(-'DGL 4'!$B$28*D310))</f>
        <v>1.940932648110405E-9</v>
      </c>
      <c r="P310" s="21">
        <f>(O310+Systeme!$AA$21)/Systeme!$AA$18</f>
        <v>9.7046632405520253E-13</v>
      </c>
    </row>
    <row r="311" spans="1:16" x14ac:dyDescent="0.25">
      <c r="A311" s="4">
        <f t="shared" si="9"/>
        <v>309</v>
      </c>
      <c r="D311" s="19">
        <f>A311*0.001 *Systeme!$G$6</f>
        <v>309</v>
      </c>
      <c r="F311" s="8">
        <f>('DGL 4'!$P$3/'DGL 4'!$B$26)*(1-EXP(-'DGL 4'!$B$26*D311)) + ('DGL 4'!$P$4/'DGL 4'!$B$27)*(1-EXP(-'DGL 4'!$B$27*D311))+ ('DGL 4'!$P$5/'DGL 4'!$B$28)*(1-EXP(-'DGL 4'!$B$28*D311))</f>
        <v>-6.138178150421413</v>
      </c>
      <c r="G311" s="21">
        <f>(F311+Systeme!$C$21)/Systeme!$C$18</f>
        <v>0.99877236436991568</v>
      </c>
      <c r="I311" s="8">
        <f>('DGL 4'!$P$7/'DGL 4'!$B$26)*(1-EXP(-'DGL 4'!$B$26*D311)) + ('DGL 4'!$P$8/'DGL 4'!$B$27)*(1-EXP(-'DGL 4'!$B$27*D311))+ ('DGL 4'!$P$9/'DGL 4'!$B$28)*(1-EXP(-'DGL 4'!$B$28*D311))</f>
        <v>6.1381686454663544</v>
      </c>
      <c r="J311" s="21">
        <f>(I311+Systeme!$K$21)/Systeme!$K$18</f>
        <v>1.2276337290932708E-2</v>
      </c>
      <c r="L311" s="8">
        <f t="shared" si="8"/>
        <v>9.5029952499299866E-6</v>
      </c>
      <c r="M311" s="21">
        <f>(L311+Systeme!$S$21)/Systeme!$S$18</f>
        <v>1.9005990499859972E-8</v>
      </c>
      <c r="O311" s="8">
        <f>('DGL 4'!$P$15/'DGL 4'!$B$26)*(1-EXP(-'DGL 4'!$B$26*D311)) + ('DGL 4'!$P$16/'DGL 4'!$B$27)*(1-EXP(-'DGL 4'!$B$27*D311))+ ('DGL 4'!$P$17/'DGL 4'!$B$28)*(1-EXP(-'DGL 4'!$B$28*D311))</f>
        <v>1.9598086513014645E-9</v>
      </c>
      <c r="P311" s="21">
        <f>(O311+Systeme!$AA$21)/Systeme!$AA$18</f>
        <v>9.7990432565073221E-13</v>
      </c>
    </row>
    <row r="312" spans="1:16" x14ac:dyDescent="0.25">
      <c r="A312" s="4">
        <f t="shared" si="9"/>
        <v>310</v>
      </c>
      <c r="D312" s="19">
        <f>A312*0.001 *Systeme!$G$6</f>
        <v>310</v>
      </c>
      <c r="F312" s="8">
        <f>('DGL 4'!$P$3/'DGL 4'!$B$26)*(1-EXP(-'DGL 4'!$B$26*D312)) + ('DGL 4'!$P$4/'DGL 4'!$B$27)*(1-EXP(-'DGL 4'!$B$27*D312))+ ('DGL 4'!$P$5/'DGL 4'!$B$28)*(1-EXP(-'DGL 4'!$B$28*D312))</f>
        <v>-6.1579076369124168</v>
      </c>
      <c r="G312" s="21">
        <f>(F312+Systeme!$C$21)/Systeme!$C$18</f>
        <v>0.99876841847261744</v>
      </c>
      <c r="I312" s="8">
        <f>('DGL 4'!$P$7/'DGL 4'!$B$26)*(1-EXP(-'DGL 4'!$B$26*D312)) + ('DGL 4'!$P$8/'DGL 4'!$B$27)*(1-EXP(-'DGL 4'!$B$27*D312))+ ('DGL 4'!$P$9/'DGL 4'!$B$28)*(1-EXP(-'DGL 4'!$B$28*D312))</f>
        <v>6.1578980704770174</v>
      </c>
      <c r="J312" s="21">
        <f>(I312+Systeme!$K$21)/Systeme!$K$18</f>
        <v>1.2315796140954035E-2</v>
      </c>
      <c r="L312" s="8">
        <f t="shared" si="8"/>
        <v>9.5644564426149246E-6</v>
      </c>
      <c r="M312" s="21">
        <f>(L312+Systeme!$S$21)/Systeme!$S$18</f>
        <v>1.9128912885229849E-8</v>
      </c>
      <c r="O312" s="8">
        <f>('DGL 4'!$P$15/'DGL 4'!$B$26)*(1-EXP(-'DGL 4'!$B$26*D312)) + ('DGL 4'!$P$16/'DGL 4'!$B$27)*(1-EXP(-'DGL 4'!$B$27*D312))+ ('DGL 4'!$P$17/'DGL 4'!$B$28)*(1-EXP(-'DGL 4'!$B$28*D312))</f>
        <v>1.9789567846841688E-9</v>
      </c>
      <c r="P312" s="21">
        <f>(O312+Systeme!$AA$21)/Systeme!$AA$18</f>
        <v>9.894783923420845E-13</v>
      </c>
    </row>
    <row r="313" spans="1:16" x14ac:dyDescent="0.25">
      <c r="A313" s="4">
        <f t="shared" si="9"/>
        <v>311</v>
      </c>
      <c r="D313" s="19">
        <f>A313*0.001 *Systeme!$G$6</f>
        <v>311</v>
      </c>
      <c r="F313" s="8">
        <f>('DGL 4'!$P$3/'DGL 4'!$B$26)*(1-EXP(-'DGL 4'!$B$26*D313)) + ('DGL 4'!$P$4/'DGL 4'!$B$27)*(1-EXP(-'DGL 4'!$B$27*D313))+ ('DGL 4'!$P$5/'DGL 4'!$B$28)*(1-EXP(-'DGL 4'!$B$28*D313))</f>
        <v>-6.1776362553274451</v>
      </c>
      <c r="G313" s="21">
        <f>(F313+Systeme!$C$21)/Systeme!$C$18</f>
        <v>0.99876447274893454</v>
      </c>
      <c r="I313" s="8">
        <f>('DGL 4'!$P$7/'DGL 4'!$B$26)*(1-EXP(-'DGL 4'!$B$26*D313)) + ('DGL 4'!$P$8/'DGL 4'!$B$27)*(1-EXP(-'DGL 4'!$B$27*D313))+ ('DGL 4'!$P$9/'DGL 4'!$B$28)*(1-EXP(-'DGL 4'!$B$28*D313))</f>
        <v>6.1776266272145746</v>
      </c>
      <c r="J313" s="21">
        <f>(I313+Systeme!$K$21)/Systeme!$K$18</f>
        <v>1.235525325442915E-2</v>
      </c>
      <c r="L313" s="8">
        <f t="shared" si="8"/>
        <v>9.6261147707881346E-6</v>
      </c>
      <c r="M313" s="21">
        <f>(L313+Systeme!$S$21)/Systeme!$S$18</f>
        <v>1.9252229541576269E-8</v>
      </c>
      <c r="O313" s="8">
        <f>('DGL 4'!$P$15/'DGL 4'!$B$26)*(1-EXP(-'DGL 4'!$B$26*D313)) + ('DGL 4'!$P$16/'DGL 4'!$B$27)*(1-EXP(-'DGL 4'!$B$27*D313))+ ('DGL 4'!$P$17/'DGL 4'!$B$28)*(1-EXP(-'DGL 4'!$B$28*D313))</f>
        <v>1.9980997418688612E-9</v>
      </c>
      <c r="P313" s="21">
        <f>(O313+Systeme!$AA$21)/Systeme!$AA$18</f>
        <v>9.9904987093443051E-13</v>
      </c>
    </row>
    <row r="314" spans="1:16" x14ac:dyDescent="0.25">
      <c r="A314" s="4">
        <f t="shared" si="9"/>
        <v>312</v>
      </c>
      <c r="D314" s="19">
        <f>A314*0.001 *Systeme!$G$6</f>
        <v>312</v>
      </c>
      <c r="F314" s="8">
        <f>('DGL 4'!$P$3/'DGL 4'!$B$26)*(1-EXP(-'DGL 4'!$B$26*D314)) + ('DGL 4'!$P$4/'DGL 4'!$B$27)*(1-EXP(-'DGL 4'!$B$27*D314))+ ('DGL 4'!$P$5/'DGL 4'!$B$28)*(1-EXP(-'DGL 4'!$B$28*D314))</f>
        <v>-6.1973640057048414</v>
      </c>
      <c r="G314" s="21">
        <f>(F314+Systeme!$C$21)/Systeme!$C$18</f>
        <v>0.99876052719885899</v>
      </c>
      <c r="I314" s="8">
        <f>('DGL 4'!$P$7/'DGL 4'!$B$26)*(1-EXP(-'DGL 4'!$B$26*D314)) + ('DGL 4'!$P$8/'DGL 4'!$B$27)*(1-EXP(-'DGL 4'!$B$27*D314))+ ('DGL 4'!$P$9/'DGL 4'!$B$28)*(1-EXP(-'DGL 4'!$B$28*D314))</f>
        <v>6.1973543157172095</v>
      </c>
      <c r="J314" s="21">
        <f>(I314+Systeme!$K$21)/Systeme!$K$18</f>
        <v>1.2394708631434419E-2</v>
      </c>
      <c r="L314" s="8">
        <f t="shared" si="8"/>
        <v>9.6879702552968728E-6</v>
      </c>
      <c r="M314" s="21">
        <f>(L314+Systeme!$S$21)/Systeme!$S$18</f>
        <v>1.9375940510593745E-8</v>
      </c>
      <c r="O314" s="8">
        <f>('DGL 4'!$P$15/'DGL 4'!$B$26)*(1-EXP(-'DGL 4'!$B$26*D314)) + ('DGL 4'!$P$16/'DGL 4'!$B$27)*(1-EXP(-'DGL 4'!$B$27*D314))+ ('DGL 4'!$P$17/'DGL 4'!$B$28)*(1-EXP(-'DGL 4'!$B$28*D314))</f>
        <v>2.0173765477148747E-9</v>
      </c>
      <c r="P314" s="21">
        <f>(O314+Systeme!$AA$21)/Systeme!$AA$18</f>
        <v>1.0086882738574374E-12</v>
      </c>
    </row>
    <row r="315" spans="1:16" x14ac:dyDescent="0.25">
      <c r="A315" s="4">
        <f t="shared" si="9"/>
        <v>313</v>
      </c>
      <c r="D315" s="19">
        <f>A315*0.001 *Systeme!$G$6</f>
        <v>313</v>
      </c>
      <c r="F315" s="8">
        <f>('DGL 4'!$P$3/'DGL 4'!$B$26)*(1-EXP(-'DGL 4'!$B$26*D315)) + ('DGL 4'!$P$4/'DGL 4'!$B$27)*(1-EXP(-'DGL 4'!$B$27*D315))+ ('DGL 4'!$P$5/'DGL 4'!$B$28)*(1-EXP(-'DGL 4'!$B$28*D315))</f>
        <v>-6.217090888082951</v>
      </c>
      <c r="G315" s="21">
        <f>(F315+Systeme!$C$21)/Systeme!$C$18</f>
        <v>0.99875658182238347</v>
      </c>
      <c r="I315" s="8">
        <f>('DGL 4'!$P$7/'DGL 4'!$B$26)*(1-EXP(-'DGL 4'!$B$26*D315)) + ('DGL 4'!$P$8/'DGL 4'!$B$27)*(1-EXP(-'DGL 4'!$B$27*D315))+ ('DGL 4'!$P$9/'DGL 4'!$B$28)*(1-EXP(-'DGL 4'!$B$28*D315))</f>
        <v>6.2170811360230962</v>
      </c>
      <c r="J315" s="21">
        <f>(I315+Systeme!$K$21)/Systeme!$K$18</f>
        <v>1.2434162272046193E-2</v>
      </c>
      <c r="L315" s="8">
        <f t="shared" si="8"/>
        <v>9.7500229280229715E-6</v>
      </c>
      <c r="M315" s="21">
        <f>(L315+Systeme!$S$21)/Systeme!$S$18</f>
        <v>1.9500045856045944E-8</v>
      </c>
      <c r="O315" s="8">
        <f>('DGL 4'!$P$15/'DGL 4'!$B$26)*(1-EXP(-'DGL 4'!$B$26*D315)) + ('DGL 4'!$P$16/'DGL 4'!$B$27)*(1-EXP(-'DGL 4'!$B$27*D315))+ ('DGL 4'!$P$17/'DGL 4'!$B$28)*(1-EXP(-'DGL 4'!$B$28*D315))</f>
        <v>2.0369267388249679E-9</v>
      </c>
      <c r="P315" s="21">
        <f>(O315+Systeme!$AA$21)/Systeme!$AA$18</f>
        <v>1.018463369412484E-12</v>
      </c>
    </row>
    <row r="316" spans="1:16" x14ac:dyDescent="0.25">
      <c r="A316" s="4">
        <f t="shared" si="9"/>
        <v>314</v>
      </c>
      <c r="D316" s="19">
        <f>A316*0.001 *Systeme!$G$6</f>
        <v>314</v>
      </c>
      <c r="F316" s="8">
        <f>('DGL 4'!$P$3/'DGL 4'!$B$26)*(1-EXP(-'DGL 4'!$B$26*D316)) + ('DGL 4'!$P$4/'DGL 4'!$B$27)*(1-EXP(-'DGL 4'!$B$27*D316))+ ('DGL 4'!$P$5/'DGL 4'!$B$28)*(1-EXP(-'DGL 4'!$B$28*D316))</f>
        <v>-6.2368169024996929</v>
      </c>
      <c r="G316" s="21">
        <f>(F316+Systeme!$C$21)/Systeme!$C$18</f>
        <v>0.99875263661950009</v>
      </c>
      <c r="I316" s="8">
        <f>('DGL 4'!$P$7/'DGL 4'!$B$26)*(1-EXP(-'DGL 4'!$B$26*D316)) + ('DGL 4'!$P$8/'DGL 4'!$B$27)*(1-EXP(-'DGL 4'!$B$27*D316))+ ('DGL 4'!$P$9/'DGL 4'!$B$28)*(1-EXP(-'DGL 4'!$B$28*D316))</f>
        <v>6.2368070881705133</v>
      </c>
      <c r="J316" s="21">
        <f>(I316+Systeme!$K$21)/Systeme!$K$18</f>
        <v>1.2473614176341026E-2</v>
      </c>
      <c r="L316" s="8">
        <f t="shared" si="8"/>
        <v>9.8122727067307802E-6</v>
      </c>
      <c r="M316" s="21">
        <f>(L316+Systeme!$S$21)/Systeme!$S$18</f>
        <v>1.962454541346156E-8</v>
      </c>
      <c r="O316" s="8">
        <f>('DGL 4'!$P$15/'DGL 4'!$B$26)*(1-EXP(-'DGL 4'!$B$26*D316)) + ('DGL 4'!$P$16/'DGL 4'!$B$27)*(1-EXP(-'DGL 4'!$B$27*D316))+ ('DGL 4'!$P$17/'DGL 4'!$B$28)*(1-EXP(-'DGL 4'!$B$28*D316))</f>
        <v>2.0564728385897429E-9</v>
      </c>
      <c r="P316" s="21">
        <f>(O316+Systeme!$AA$21)/Systeme!$AA$18</f>
        <v>1.0282364192948715E-12</v>
      </c>
    </row>
    <row r="317" spans="1:16" x14ac:dyDescent="0.25">
      <c r="A317" s="4">
        <f t="shared" si="9"/>
        <v>315</v>
      </c>
      <c r="D317" s="19">
        <f>A317*0.001 *Systeme!$G$6</f>
        <v>315</v>
      </c>
      <c r="F317" s="8">
        <f>('DGL 4'!$P$3/'DGL 4'!$B$26)*(1-EXP(-'DGL 4'!$B$26*D317)) + ('DGL 4'!$P$4/'DGL 4'!$B$27)*(1-EXP(-'DGL 4'!$B$27*D317))+ ('DGL 4'!$P$5/'DGL 4'!$B$28)*(1-EXP(-'DGL 4'!$B$28*D317))</f>
        <v>-6.2565420489934125</v>
      </c>
      <c r="G317" s="21">
        <f>(F317+Systeme!$C$21)/Systeme!$C$18</f>
        <v>0.9987486915902013</v>
      </c>
      <c r="I317" s="8">
        <f>('DGL 4'!$P$7/'DGL 4'!$B$26)*(1-EXP(-'DGL 4'!$B$26*D317)) + ('DGL 4'!$P$8/'DGL 4'!$B$27)*(1-EXP(-'DGL 4'!$B$27*D317))+ ('DGL 4'!$P$9/'DGL 4'!$B$28)*(1-EXP(-'DGL 4'!$B$28*D317))</f>
        <v>6.2565321721976401</v>
      </c>
      <c r="J317" s="21">
        <f>(I317+Systeme!$K$21)/Systeme!$K$18</f>
        <v>1.251306434439528E-2</v>
      </c>
      <c r="L317" s="8">
        <f t="shared" si="8"/>
        <v>9.8747196183134999E-6</v>
      </c>
      <c r="M317" s="21">
        <f>(L317+Systeme!$S$21)/Systeme!$S$18</f>
        <v>1.9749439236627E-8</v>
      </c>
      <c r="O317" s="8">
        <f>('DGL 4'!$P$15/'DGL 4'!$B$26)*(1-EXP(-'DGL 4'!$B$26*D317)) + ('DGL 4'!$P$16/'DGL 4'!$B$27)*(1-EXP(-'DGL 4'!$B$27*D317))+ ('DGL 4'!$P$17/'DGL 4'!$B$28)*(1-EXP(-'DGL 4'!$B$28*D317))</f>
        <v>2.0761540431724762E-9</v>
      </c>
      <c r="P317" s="21">
        <f>(O317+Systeme!$AA$21)/Systeme!$AA$18</f>
        <v>1.0380770215862382E-12</v>
      </c>
    </row>
    <row r="318" spans="1:16" x14ac:dyDescent="0.25">
      <c r="A318" s="4">
        <f t="shared" si="9"/>
        <v>316</v>
      </c>
      <c r="D318" s="19">
        <f>A318*0.001 *Systeme!$G$6</f>
        <v>316</v>
      </c>
      <c r="F318" s="8">
        <f>('DGL 4'!$P$3/'DGL 4'!$B$26)*(1-EXP(-'DGL 4'!$B$26*D318)) + ('DGL 4'!$P$4/'DGL 4'!$B$27)*(1-EXP(-'DGL 4'!$B$27*D318))+ ('DGL 4'!$P$5/'DGL 4'!$B$28)*(1-EXP(-'DGL 4'!$B$28*D318))</f>
        <v>-6.2762663276022961</v>
      </c>
      <c r="G318" s="21">
        <f>(F318+Systeme!$C$21)/Systeme!$C$18</f>
        <v>0.99874474673447944</v>
      </c>
      <c r="I318" s="8">
        <f>('DGL 4'!$P$7/'DGL 4'!$B$26)*(1-EXP(-'DGL 4'!$B$26*D318)) + ('DGL 4'!$P$8/'DGL 4'!$B$27)*(1-EXP(-'DGL 4'!$B$27*D318))+ ('DGL 4'!$P$9/'DGL 4'!$B$28)*(1-EXP(-'DGL 4'!$B$28*D318))</f>
        <v>6.276256388142671</v>
      </c>
      <c r="J318" s="21">
        <f>(I318+Systeme!$K$21)/Systeme!$K$18</f>
        <v>1.2552512776285342E-2</v>
      </c>
      <c r="L318" s="8">
        <f t="shared" si="8"/>
        <v>9.9373636541894537E-6</v>
      </c>
      <c r="M318" s="21">
        <f>(L318+Systeme!$S$21)/Systeme!$S$18</f>
        <v>1.9874727308378908E-8</v>
      </c>
      <c r="O318" s="8">
        <f>('DGL 4'!$P$15/'DGL 4'!$B$26)*(1-EXP(-'DGL 4'!$B$26*D318)) + ('DGL 4'!$P$16/'DGL 4'!$B$27)*(1-EXP(-'DGL 4'!$B$27*D318))+ ('DGL 4'!$P$17/'DGL 4'!$B$28)*(1-EXP(-'DGL 4'!$B$28*D318))</f>
        <v>2.095970940644426E-9</v>
      </c>
      <c r="P318" s="21">
        <f>(O318+Systeme!$AA$21)/Systeme!$AA$18</f>
        <v>1.0479854703222129E-12</v>
      </c>
    </row>
    <row r="319" spans="1:16" x14ac:dyDescent="0.25">
      <c r="A319" s="4">
        <f t="shared" si="9"/>
        <v>317</v>
      </c>
      <c r="D319" s="19">
        <f>A319*0.001 *Systeme!$G$6</f>
        <v>317</v>
      </c>
      <c r="F319" s="8">
        <f>('DGL 4'!$P$3/'DGL 4'!$B$26)*(1-EXP(-'DGL 4'!$B$26*D319)) + ('DGL 4'!$P$4/'DGL 4'!$B$27)*(1-EXP(-'DGL 4'!$B$27*D319))+ ('DGL 4'!$P$5/'DGL 4'!$B$28)*(1-EXP(-'DGL 4'!$B$28*D319))</f>
        <v>-6.2959897383644758</v>
      </c>
      <c r="G319" s="21">
        <f>(F319+Systeme!$C$21)/Systeme!$C$18</f>
        <v>0.99874080205232718</v>
      </c>
      <c r="I319" s="8">
        <f>('DGL 4'!$P$7/'DGL 4'!$B$26)*(1-EXP(-'DGL 4'!$B$26*D319)) + ('DGL 4'!$P$8/'DGL 4'!$B$27)*(1-EXP(-'DGL 4'!$B$27*D319))+ ('DGL 4'!$P$9/'DGL 4'!$B$28)*(1-EXP(-'DGL 4'!$B$28*D319))</f>
        <v>6.2959797360437495</v>
      </c>
      <c r="J319" s="21">
        <f>(I319+Systeme!$K$21)/Systeme!$K$18</f>
        <v>1.2591959472087499E-2</v>
      </c>
      <c r="L319" s="8">
        <f t="shared" si="8"/>
        <v>1.0000204802394904E-5</v>
      </c>
      <c r="M319" s="21">
        <f>(L319+Systeme!$S$21)/Systeme!$S$18</f>
        <v>2.0000409604789808E-8</v>
      </c>
      <c r="O319" s="8">
        <f>('DGL 4'!$P$15/'DGL 4'!$B$26)*(1-EXP(-'DGL 4'!$B$26*D319)) + ('DGL 4'!$P$16/'DGL 4'!$B$27)*(1-EXP(-'DGL 4'!$B$27*D319))+ ('DGL 4'!$P$17/'DGL 4'!$B$28)*(1-EXP(-'DGL 4'!$B$28*D319))</f>
        <v>2.1159239484234288E-9</v>
      </c>
      <c r="P319" s="21">
        <f>(O319+Systeme!$AA$21)/Systeme!$AA$18</f>
        <v>1.0579619742117144E-12</v>
      </c>
    </row>
    <row r="320" spans="1:16" x14ac:dyDescent="0.25">
      <c r="A320" s="4">
        <f t="shared" si="9"/>
        <v>318</v>
      </c>
      <c r="D320" s="19">
        <f>A320*0.001 *Systeme!$G$6</f>
        <v>318</v>
      </c>
      <c r="F320" s="8">
        <f>('DGL 4'!$P$3/'DGL 4'!$B$26)*(1-EXP(-'DGL 4'!$B$26*D320)) + ('DGL 4'!$P$4/'DGL 4'!$B$27)*(1-EXP(-'DGL 4'!$B$27*D320))+ ('DGL 4'!$P$5/'DGL 4'!$B$28)*(1-EXP(-'DGL 4'!$B$28*D320))</f>
        <v>-6.3157122813180857</v>
      </c>
      <c r="G320" s="21">
        <f>(F320+Systeme!$C$21)/Systeme!$C$18</f>
        <v>0.99873685754373642</v>
      </c>
      <c r="I320" s="8">
        <f>('DGL 4'!$P$7/'DGL 4'!$B$26)*(1-EXP(-'DGL 4'!$B$26*D320)) + ('DGL 4'!$P$8/'DGL 4'!$B$27)*(1-EXP(-'DGL 4'!$B$27*D320))+ ('DGL 4'!$P$9/'DGL 4'!$B$28)*(1-EXP(-'DGL 4'!$B$28*D320))</f>
        <v>6.3157022159391873</v>
      </c>
      <c r="J320" s="21">
        <f>(I320+Systeme!$K$21)/Systeme!$K$18</f>
        <v>1.2631404431878374E-2</v>
      </c>
      <c r="L320" s="8">
        <f t="shared" si="8"/>
        <v>1.0063243024162685E-5</v>
      </c>
      <c r="M320" s="21">
        <f>(L320+Systeme!$S$21)/Systeme!$S$18</f>
        <v>2.0126486048325371E-8</v>
      </c>
      <c r="O320" s="8">
        <f>('DGL 4'!$P$15/'DGL 4'!$B$26)*(1-EXP(-'DGL 4'!$B$26*D320)) + ('DGL 4'!$P$16/'DGL 4'!$B$27)*(1-EXP(-'DGL 4'!$B$27*D320))+ ('DGL 4'!$P$17/'DGL 4'!$B$28)*(1-EXP(-'DGL 4'!$B$28*D320))</f>
        <v>2.1358741979921048E-9</v>
      </c>
      <c r="P320" s="21">
        <f>(O320+Systeme!$AA$21)/Systeme!$AA$18</f>
        <v>1.0679370989960525E-12</v>
      </c>
    </row>
    <row r="321" spans="1:16" x14ac:dyDescent="0.25">
      <c r="A321" s="4">
        <f t="shared" si="9"/>
        <v>319</v>
      </c>
      <c r="D321" s="19">
        <f>A321*0.001 *Systeme!$G$6</f>
        <v>319</v>
      </c>
      <c r="F321" s="8">
        <f>('DGL 4'!$P$3/'DGL 4'!$B$26)*(1-EXP(-'DGL 4'!$B$26*D321)) + ('DGL 4'!$P$4/'DGL 4'!$B$27)*(1-EXP(-'DGL 4'!$B$27*D321))+ ('DGL 4'!$P$5/'DGL 4'!$B$28)*(1-EXP(-'DGL 4'!$B$28*D321))</f>
        <v>-6.3354339565016229</v>
      </c>
      <c r="G321" s="21">
        <f>(F321+Systeme!$C$21)/Systeme!$C$18</f>
        <v>0.99873291320869972</v>
      </c>
      <c r="I321" s="8">
        <f>('DGL 4'!$P$7/'DGL 4'!$B$26)*(1-EXP(-'DGL 4'!$B$26*D321)) + ('DGL 4'!$P$8/'DGL 4'!$B$27)*(1-EXP(-'DGL 4'!$B$27*D321))+ ('DGL 4'!$P$9/'DGL 4'!$B$28)*(1-EXP(-'DGL 4'!$B$28*D321))</f>
        <v>6.3354238278671495</v>
      </c>
      <c r="J321" s="21">
        <f>(I321+Systeme!$K$21)/Systeme!$K$18</f>
        <v>1.2670847655734299E-2</v>
      </c>
      <c r="L321" s="8">
        <f t="shared" si="8"/>
        <v>1.0126478373187475E-5</v>
      </c>
      <c r="M321" s="21">
        <f>(L321+Systeme!$S$21)/Systeme!$S$18</f>
        <v>2.0252956746374952E-8</v>
      </c>
      <c r="O321" s="8">
        <f>('DGL 4'!$P$15/'DGL 4'!$B$26)*(1-EXP(-'DGL 4'!$B$26*D321)) + ('DGL 4'!$P$16/'DGL 4'!$B$27)*(1-EXP(-'DGL 4'!$B$27*D321))+ ('DGL 4'!$P$17/'DGL 4'!$B$28)*(1-EXP(-'DGL 4'!$B$28*D321))</f>
        <v>2.1561001734005103E-9</v>
      </c>
      <c r="P321" s="21">
        <f>(O321+Systeme!$AA$21)/Systeme!$AA$18</f>
        <v>1.0780500867002552E-12</v>
      </c>
    </row>
    <row r="322" spans="1:16" x14ac:dyDescent="0.25">
      <c r="A322" s="4">
        <f t="shared" si="9"/>
        <v>320</v>
      </c>
      <c r="D322" s="19">
        <f>A322*0.001 *Systeme!$G$6</f>
        <v>320</v>
      </c>
      <c r="F322" s="8">
        <f>('DGL 4'!$P$3/'DGL 4'!$B$26)*(1-EXP(-'DGL 4'!$B$26*D322)) + ('DGL 4'!$P$4/'DGL 4'!$B$27)*(1-EXP(-'DGL 4'!$B$27*D322))+ ('DGL 4'!$P$5/'DGL 4'!$B$28)*(1-EXP(-'DGL 4'!$B$28*D322))</f>
        <v>-6.3551547639530668</v>
      </c>
      <c r="G322" s="21">
        <f>(F322+Systeme!$C$21)/Systeme!$C$18</f>
        <v>0.99872896904720943</v>
      </c>
      <c r="I322" s="8">
        <f>('DGL 4'!$P$7/'DGL 4'!$B$26)*(1-EXP(-'DGL 4'!$B$26*D322)) + ('DGL 4'!$P$8/'DGL 4'!$B$27)*(1-EXP(-'DGL 4'!$B$27*D322))+ ('DGL 4'!$P$9/'DGL 4'!$B$28)*(1-EXP(-'DGL 4'!$B$28*D322))</f>
        <v>6.3551445718657922</v>
      </c>
      <c r="J322" s="21">
        <f>(I322+Systeme!$K$21)/Systeme!$K$18</f>
        <v>1.2710289143731584E-2</v>
      </c>
      <c r="L322" s="8">
        <f t="shared" si="8"/>
        <v>1.0189910811082012E-5</v>
      </c>
      <c r="M322" s="21">
        <f>(L322+Systeme!$S$21)/Systeme!$S$18</f>
        <v>2.0379821622164024E-8</v>
      </c>
      <c r="O322" s="8">
        <f>('DGL 4'!$P$15/'DGL 4'!$B$26)*(1-EXP(-'DGL 4'!$B$26*D322)) + ('DGL 4'!$P$16/'DGL 4'!$B$27)*(1-EXP(-'DGL 4'!$B$27*D322))+ ('DGL 4'!$P$17/'DGL 4'!$B$28)*(1-EXP(-'DGL 4'!$B$28*D322))</f>
        <v>2.1764635144052441E-9</v>
      </c>
      <c r="P322" s="21">
        <f>(O322+Systeme!$AA$21)/Systeme!$AA$18</f>
        <v>1.088231757202622E-12</v>
      </c>
    </row>
    <row r="323" spans="1:16" x14ac:dyDescent="0.25">
      <c r="A323" s="4">
        <f t="shared" si="9"/>
        <v>321</v>
      </c>
      <c r="D323" s="19">
        <f>A323*0.001 *Systeme!$G$6</f>
        <v>321</v>
      </c>
      <c r="F323" s="8">
        <f>('DGL 4'!$P$3/'DGL 4'!$B$26)*(1-EXP(-'DGL 4'!$B$26*D323)) + ('DGL 4'!$P$4/'DGL 4'!$B$27)*(1-EXP(-'DGL 4'!$B$27*D323))+ ('DGL 4'!$P$5/'DGL 4'!$B$28)*(1-EXP(-'DGL 4'!$B$28*D323))</f>
        <v>-6.3748747037104474</v>
      </c>
      <c r="G323" s="21">
        <f>(F323+Systeme!$C$21)/Systeme!$C$18</f>
        <v>0.99872502505925786</v>
      </c>
      <c r="I323" s="8">
        <f>('DGL 4'!$P$7/'DGL 4'!$B$26)*(1-EXP(-'DGL 4'!$B$26*D323)) + ('DGL 4'!$P$8/'DGL 4'!$B$27)*(1-EXP(-'DGL 4'!$B$27*D323))+ ('DGL 4'!$P$9/'DGL 4'!$B$28)*(1-EXP(-'DGL 4'!$B$28*D323))</f>
        <v>6.3748644479733292</v>
      </c>
      <c r="J323" s="21">
        <f>(I323+Systeme!$K$21)/Systeme!$K$18</f>
        <v>1.2749728895946659E-2</v>
      </c>
      <c r="L323" s="8">
        <f t="shared" si="8"/>
        <v>1.0253540292862531E-5</v>
      </c>
      <c r="M323" s="21">
        <f>(L323+Systeme!$S$21)/Systeme!$S$18</f>
        <v>2.0507080585725062E-8</v>
      </c>
      <c r="O323" s="8">
        <f>('DGL 4'!$P$15/'DGL 4'!$B$26)*(1-EXP(-'DGL 4'!$B$26*D323)) + ('DGL 4'!$P$16/'DGL 4'!$B$27)*(1-EXP(-'DGL 4'!$B$27*D323))+ ('DGL 4'!$P$17/'DGL 4'!$B$28)*(1-EXP(-'DGL 4'!$B$28*D323))</f>
        <v>2.1968253518384051E-9</v>
      </c>
      <c r="P323" s="21">
        <f>(O323+Systeme!$AA$21)/Systeme!$AA$18</f>
        <v>1.0984126759192025E-12</v>
      </c>
    </row>
    <row r="324" spans="1:16" x14ac:dyDescent="0.25">
      <c r="A324" s="4">
        <f t="shared" si="9"/>
        <v>322</v>
      </c>
      <c r="D324" s="19">
        <f>A324*0.001 *Systeme!$G$6</f>
        <v>322</v>
      </c>
      <c r="F324" s="8">
        <f>('DGL 4'!$P$3/'DGL 4'!$B$26)*(1-EXP(-'DGL 4'!$B$26*D324)) + ('DGL 4'!$P$4/'DGL 4'!$B$27)*(1-EXP(-'DGL 4'!$B$27*D324))+ ('DGL 4'!$P$5/'DGL 4'!$B$28)*(1-EXP(-'DGL 4'!$B$28*D324))</f>
        <v>-6.3945937758123144</v>
      </c>
      <c r="G324" s="21">
        <f>(F324+Systeme!$C$21)/Systeme!$C$18</f>
        <v>0.99872108124483749</v>
      </c>
      <c r="I324" s="8">
        <f>('DGL 4'!$P$7/'DGL 4'!$B$26)*(1-EXP(-'DGL 4'!$B$26*D324)) + ('DGL 4'!$P$8/'DGL 4'!$B$27)*(1-EXP(-'DGL 4'!$B$27*D324))+ ('DGL 4'!$P$9/'DGL 4'!$B$28)*(1-EXP(-'DGL 4'!$B$28*D324))</f>
        <v>6.3945834562279735</v>
      </c>
      <c r="J324" s="21">
        <f>(I324+Systeme!$K$21)/Systeme!$K$18</f>
        <v>1.2789166912455947E-2</v>
      </c>
      <c r="L324" s="8">
        <f t="shared" ref="L324:L387" si="10">-(F324+I324+O324)</f>
        <v>1.031736687666482E-5</v>
      </c>
      <c r="M324" s="21">
        <f>(L324+Systeme!$S$21)/Systeme!$S$18</f>
        <v>2.063473375332964E-8</v>
      </c>
      <c r="O324" s="8">
        <f>('DGL 4'!$P$15/'DGL 4'!$B$26)*(1-EXP(-'DGL 4'!$B$26*D324)) + ('DGL 4'!$P$16/'DGL 4'!$B$27)*(1-EXP(-'DGL 4'!$B$27*D324))+ ('DGL 4'!$P$17/'DGL 4'!$B$28)*(1-EXP(-'DGL 4'!$B$28*D324))</f>
        <v>2.2174641695332092E-9</v>
      </c>
      <c r="P324" s="21">
        <f>(O324+Systeme!$AA$21)/Systeme!$AA$18</f>
        <v>1.1087320847666045E-12</v>
      </c>
    </row>
    <row r="325" spans="1:16" x14ac:dyDescent="0.25">
      <c r="A325" s="4">
        <f t="shared" ref="A325:A388" si="11">A324+1</f>
        <v>323</v>
      </c>
      <c r="D325" s="19">
        <f>A325*0.001 *Systeme!$G$6</f>
        <v>323</v>
      </c>
      <c r="F325" s="8">
        <f>('DGL 4'!$P$3/'DGL 4'!$B$26)*(1-EXP(-'DGL 4'!$B$26*D325)) + ('DGL 4'!$P$4/'DGL 4'!$B$27)*(1-EXP(-'DGL 4'!$B$27*D325))+ ('DGL 4'!$P$5/'DGL 4'!$B$28)*(1-EXP(-'DGL 4'!$B$28*D325))</f>
        <v>-6.4143119802964881</v>
      </c>
      <c r="G325" s="21">
        <f>(F325+Systeme!$C$21)/Systeme!$C$18</f>
        <v>0.99871713760394065</v>
      </c>
      <c r="I325" s="8">
        <f>('DGL 4'!$P$7/'DGL 4'!$B$26)*(1-EXP(-'DGL 4'!$B$26*D325)) + ('DGL 4'!$P$8/'DGL 4'!$B$27)*(1-EXP(-'DGL 4'!$B$27*D325))+ ('DGL 4'!$P$9/'DGL 4'!$B$28)*(1-EXP(-'DGL 4'!$B$28*D325))</f>
        <v>6.4143015966678973</v>
      </c>
      <c r="J325" s="21">
        <f>(I325+Systeme!$K$21)/Systeme!$K$18</f>
        <v>1.2828603193335794E-2</v>
      </c>
      <c r="L325" s="8">
        <f t="shared" si="10"/>
        <v>1.0381390488418138E-5</v>
      </c>
      <c r="M325" s="21">
        <f>(L325+Systeme!$S$21)/Systeme!$S$18</f>
        <v>2.0762780976836278E-8</v>
      </c>
      <c r="O325" s="8">
        <f>('DGL 4'!$P$15/'DGL 4'!$B$26)*(1-EXP(-'DGL 4'!$B$26*D325)) + ('DGL 4'!$P$16/'DGL 4'!$B$27)*(1-EXP(-'DGL 4'!$B$27*D325))+ ('DGL 4'!$P$17/'DGL 4'!$B$28)*(1-EXP(-'DGL 4'!$B$28*D325))</f>
        <v>2.2381023195763156E-9</v>
      </c>
      <c r="P325" s="21">
        <f>(O325+Systeme!$AA$21)/Systeme!$AA$18</f>
        <v>1.1190511597881579E-12</v>
      </c>
    </row>
    <row r="326" spans="1:16" x14ac:dyDescent="0.25">
      <c r="A326" s="4">
        <f t="shared" si="11"/>
        <v>324</v>
      </c>
      <c r="D326" s="19">
        <f>A326*0.001 *Systeme!$G$6</f>
        <v>324</v>
      </c>
      <c r="F326" s="8">
        <f>('DGL 4'!$P$3/'DGL 4'!$B$26)*(1-EXP(-'DGL 4'!$B$26*D326)) + ('DGL 4'!$P$4/'DGL 4'!$B$27)*(1-EXP(-'DGL 4'!$B$27*D326))+ ('DGL 4'!$P$5/'DGL 4'!$B$28)*(1-EXP(-'DGL 4'!$B$28*D326))</f>
        <v>-6.4340293172014702</v>
      </c>
      <c r="G326" s="21">
        <f>(F326+Systeme!$C$21)/Systeme!$C$18</f>
        <v>0.99871319413655968</v>
      </c>
      <c r="I326" s="8">
        <f>('DGL 4'!$P$7/'DGL 4'!$B$26)*(1-EXP(-'DGL 4'!$B$26*D326)) + ('DGL 4'!$P$8/'DGL 4'!$B$27)*(1-EXP(-'DGL 4'!$B$27*D326))+ ('DGL 4'!$P$9/'DGL 4'!$B$28)*(1-EXP(-'DGL 4'!$B$28*D326))</f>
        <v>6.4340188693312692</v>
      </c>
      <c r="J326" s="21">
        <f>(I326+Systeme!$K$21)/Systeme!$K$18</f>
        <v>1.2868037738662538E-2</v>
      </c>
      <c r="L326" s="8">
        <f t="shared" si="10"/>
        <v>1.0445611182875562E-5</v>
      </c>
      <c r="M326" s="21">
        <f>(L326+Systeme!$S$21)/Systeme!$S$18</f>
        <v>2.0891222365751126E-8</v>
      </c>
      <c r="O326" s="8">
        <f>('DGL 4'!$P$15/'DGL 4'!$B$26)*(1-EXP(-'DGL 4'!$B$26*D326)) + ('DGL 4'!$P$16/'DGL 4'!$B$27)*(1-EXP(-'DGL 4'!$B$27*D326))+ ('DGL 4'!$P$17/'DGL 4'!$B$28)*(1-EXP(-'DGL 4'!$B$28*D326))</f>
        <v>2.2590181157980394E-9</v>
      </c>
      <c r="P326" s="21">
        <f>(O326+Systeme!$AA$21)/Systeme!$AA$18</f>
        <v>1.1295090578990197E-12</v>
      </c>
    </row>
    <row r="327" spans="1:16" x14ac:dyDescent="0.25">
      <c r="A327" s="4">
        <f t="shared" si="11"/>
        <v>325</v>
      </c>
      <c r="D327" s="19">
        <f>A327*0.001 *Systeme!$G$6</f>
        <v>325</v>
      </c>
      <c r="F327" s="8">
        <f>('DGL 4'!$P$3/'DGL 4'!$B$26)*(1-EXP(-'DGL 4'!$B$26*D327)) + ('DGL 4'!$P$4/'DGL 4'!$B$27)*(1-EXP(-'DGL 4'!$B$27*D327))+ ('DGL 4'!$P$5/'DGL 4'!$B$28)*(1-EXP(-'DGL 4'!$B$28*D327))</f>
        <v>-6.4537457865651833</v>
      </c>
      <c r="G327" s="21">
        <f>(F327+Systeme!$C$21)/Systeme!$C$18</f>
        <v>0.99870925084268691</v>
      </c>
      <c r="I327" s="8">
        <f>('DGL 4'!$P$7/'DGL 4'!$B$26)*(1-EXP(-'DGL 4'!$B$26*D327)) + ('DGL 4'!$P$8/'DGL 4'!$B$27)*(1-EXP(-'DGL 4'!$B$27*D327))+ ('DGL 4'!$P$9/'DGL 4'!$B$28)*(1-EXP(-'DGL 4'!$B$28*D327))</f>
        <v>6.4537352742563634</v>
      </c>
      <c r="J327" s="21">
        <f>(I327+Systeme!$K$21)/Systeme!$K$18</f>
        <v>1.2907470548512727E-2</v>
      </c>
      <c r="L327" s="8">
        <f t="shared" si="10"/>
        <v>1.0510028885624611E-5</v>
      </c>
      <c r="M327" s="21">
        <f>(L327+Systeme!$S$21)/Systeme!$S$18</f>
        <v>2.1020057771249221E-8</v>
      </c>
      <c r="O327" s="8">
        <f>('DGL 4'!$P$15/'DGL 4'!$B$26)*(1-EXP(-'DGL 4'!$B$26*D327)) + ('DGL 4'!$P$16/'DGL 4'!$B$27)*(1-EXP(-'DGL 4'!$B$27*D327))+ ('DGL 4'!$P$17/'DGL 4'!$B$28)*(1-EXP(-'DGL 4'!$B$28*D327))</f>
        <v>2.2799342520255644E-9</v>
      </c>
      <c r="P327" s="21">
        <f>(O327+Systeme!$AA$21)/Systeme!$AA$18</f>
        <v>1.1399671260127823E-12</v>
      </c>
    </row>
    <row r="328" spans="1:16" x14ac:dyDescent="0.25">
      <c r="A328" s="4">
        <f t="shared" si="11"/>
        <v>326</v>
      </c>
      <c r="D328" s="19">
        <f>A328*0.001 *Systeme!$G$6</f>
        <v>326</v>
      </c>
      <c r="F328" s="8">
        <f>('DGL 4'!$P$3/'DGL 4'!$B$26)*(1-EXP(-'DGL 4'!$B$26*D328)) + ('DGL 4'!$P$4/'DGL 4'!$B$27)*(1-EXP(-'DGL 4'!$B$27*D328))+ ('DGL 4'!$P$5/'DGL 4'!$B$28)*(1-EXP(-'DGL 4'!$B$28*D328))</f>
        <v>-6.4734613884259167</v>
      </c>
      <c r="G328" s="21">
        <f>(F328+Systeme!$C$21)/Systeme!$C$18</f>
        <v>0.99870530772231492</v>
      </c>
      <c r="I328" s="8">
        <f>('DGL 4'!$P$7/'DGL 4'!$B$26)*(1-EXP(-'DGL 4'!$B$26*D328)) + ('DGL 4'!$P$8/'DGL 4'!$B$27)*(1-EXP(-'DGL 4'!$B$27*D328))+ ('DGL 4'!$P$9/'DGL 4'!$B$28)*(1-EXP(-'DGL 4'!$B$28*D328))</f>
        <v>6.4734508114813067</v>
      </c>
      <c r="J328" s="21">
        <f>(I328+Systeme!$K$21)/Systeme!$K$18</f>
        <v>1.2946901622962614E-2</v>
      </c>
      <c r="L328" s="8">
        <f t="shared" si="10"/>
        <v>1.057464362000729E-5</v>
      </c>
      <c r="M328" s="21">
        <f>(L328+Systeme!$S$21)/Systeme!$S$18</f>
        <v>2.1149287240014579E-8</v>
      </c>
      <c r="O328" s="8">
        <f>('DGL 4'!$P$15/'DGL 4'!$B$26)*(1-EXP(-'DGL 4'!$B$26*D328)) + ('DGL 4'!$P$16/'DGL 4'!$B$27)*(1-EXP(-'DGL 4'!$B$27*D328))+ ('DGL 4'!$P$17/'DGL 4'!$B$28)*(1-EXP(-'DGL 4'!$B$28*D328))</f>
        <v>2.3009899229042841E-9</v>
      </c>
      <c r="P328" s="21">
        <f>(O328+Systeme!$AA$21)/Systeme!$AA$18</f>
        <v>1.150494961452142E-12</v>
      </c>
    </row>
    <row r="329" spans="1:16" x14ac:dyDescent="0.25">
      <c r="A329" s="4">
        <f t="shared" si="11"/>
        <v>327</v>
      </c>
      <c r="D329" s="19">
        <f>A329*0.001 *Systeme!$G$6</f>
        <v>327</v>
      </c>
      <c r="F329" s="8">
        <f>('DGL 4'!$P$3/'DGL 4'!$B$26)*(1-EXP(-'DGL 4'!$B$26*D329)) + ('DGL 4'!$P$4/'DGL 4'!$B$27)*(1-EXP(-'DGL 4'!$B$27*D329))+ ('DGL 4'!$P$5/'DGL 4'!$B$28)*(1-EXP(-'DGL 4'!$B$28*D329))</f>
        <v>-6.4931761228218097</v>
      </c>
      <c r="G329" s="21">
        <f>(F329+Systeme!$C$21)/Systeme!$C$18</f>
        <v>0.9987013647754357</v>
      </c>
      <c r="I329" s="8">
        <f>('DGL 4'!$P$7/'DGL 4'!$B$26)*(1-EXP(-'DGL 4'!$B$26*D329)) + ('DGL 4'!$P$8/'DGL 4'!$B$27)*(1-EXP(-'DGL 4'!$B$27*D329))+ ('DGL 4'!$P$9/'DGL 4'!$B$28)*(1-EXP(-'DGL 4'!$B$28*D329))</f>
        <v>6.4931654810442456</v>
      </c>
      <c r="J329" s="21">
        <f>(I329+Systeme!$K$21)/Systeme!$K$18</f>
        <v>1.2986330962088491E-2</v>
      </c>
      <c r="L329" s="8">
        <f t="shared" si="10"/>
        <v>1.0639455378670323E-5</v>
      </c>
      <c r="M329" s="21">
        <f>(L329+Systeme!$S$21)/Systeme!$S$18</f>
        <v>2.1278910757340648E-8</v>
      </c>
      <c r="O329" s="8">
        <f>('DGL 4'!$P$15/'DGL 4'!$B$26)*(1-EXP(-'DGL 4'!$B$26*D329)) + ('DGL 4'!$P$16/'DGL 4'!$B$27)*(1-EXP(-'DGL 4'!$B$27*D329))+ ('DGL 4'!$P$17/'DGL 4'!$B$28)*(1-EXP(-'DGL 4'!$B$28*D329))</f>
        <v>2.3221853762828149E-9</v>
      </c>
      <c r="P329" s="21">
        <f>(O329+Systeme!$AA$21)/Systeme!$AA$18</f>
        <v>1.1610926881414075E-12</v>
      </c>
    </row>
    <row r="330" spans="1:16" x14ac:dyDescent="0.25">
      <c r="A330" s="4">
        <f t="shared" si="11"/>
        <v>328</v>
      </c>
      <c r="D330" s="19">
        <f>A330*0.001 *Systeme!$G$6</f>
        <v>328</v>
      </c>
      <c r="F330" s="8">
        <f>('DGL 4'!$P$3/'DGL 4'!$B$26)*(1-EXP(-'DGL 4'!$B$26*D330)) + ('DGL 4'!$P$4/'DGL 4'!$B$27)*(1-EXP(-'DGL 4'!$B$27*D330))+ ('DGL 4'!$P$5/'DGL 4'!$B$28)*(1-EXP(-'DGL 4'!$B$28*D330))</f>
        <v>-6.512889989791149</v>
      </c>
      <c r="G330" s="21">
        <f>(F330+Systeme!$C$21)/Systeme!$C$18</f>
        <v>0.99869742200204181</v>
      </c>
      <c r="I330" s="8">
        <f>('DGL 4'!$P$7/'DGL 4'!$B$26)*(1-EXP(-'DGL 4'!$B$26*D330)) + ('DGL 4'!$P$8/'DGL 4'!$B$27)*(1-EXP(-'DGL 4'!$B$27*D330))+ ('DGL 4'!$P$9/'DGL 4'!$B$28)*(1-EXP(-'DGL 4'!$B$28*D330))</f>
        <v>6.5128792829834738</v>
      </c>
      <c r="J330" s="21">
        <f>(I330+Systeme!$K$21)/Systeme!$K$18</f>
        <v>1.3025758565966947E-2</v>
      </c>
      <c r="L330" s="8">
        <f t="shared" si="10"/>
        <v>1.0704464153748474E-5</v>
      </c>
      <c r="M330" s="21">
        <f>(L330+Systeme!$S$21)/Systeme!$S$18</f>
        <v>2.1408928307496948E-8</v>
      </c>
      <c r="O330" s="8">
        <f>('DGL 4'!$P$15/'DGL 4'!$B$26)*(1-EXP(-'DGL 4'!$B$26*D330)) + ('DGL 4'!$P$16/'DGL 4'!$B$27)*(1-EXP(-'DGL 4'!$B$27*D330))+ ('DGL 4'!$P$17/'DGL 4'!$B$28)*(1-EXP(-'DGL 4'!$B$28*D330))</f>
        <v>2.3435213719700393E-9</v>
      </c>
      <c r="P330" s="21">
        <f>(O330+Systeme!$AA$21)/Systeme!$AA$18</f>
        <v>1.1717606859850196E-12</v>
      </c>
    </row>
    <row r="331" spans="1:16" x14ac:dyDescent="0.25">
      <c r="A331" s="4">
        <f t="shared" si="11"/>
        <v>329</v>
      </c>
      <c r="D331" s="19">
        <f>A331*0.001 *Systeme!$G$6</f>
        <v>329</v>
      </c>
      <c r="F331" s="8">
        <f>('DGL 4'!$P$3/'DGL 4'!$B$26)*(1-EXP(-'DGL 4'!$B$26*D331)) + ('DGL 4'!$P$4/'DGL 4'!$B$27)*(1-EXP(-'DGL 4'!$B$27*D331))+ ('DGL 4'!$P$5/'DGL 4'!$B$28)*(1-EXP(-'DGL 4'!$B$28*D331))</f>
        <v>-6.5326029893719664</v>
      </c>
      <c r="G331" s="21">
        <f>(F331+Systeme!$C$21)/Systeme!$C$18</f>
        <v>0.99869347940212561</v>
      </c>
      <c r="I331" s="8">
        <f>('DGL 4'!$P$7/'DGL 4'!$B$26)*(1-EXP(-'DGL 4'!$B$26*D331)) + ('DGL 4'!$P$8/'DGL 4'!$B$27)*(1-EXP(-'DGL 4'!$B$27*D331))+ ('DGL 4'!$P$9/'DGL 4'!$B$28)*(1-EXP(-'DGL 4'!$B$28*D331))</f>
        <v>6.5325922173370365</v>
      </c>
      <c r="J331" s="21">
        <f>(I331+Systeme!$K$21)/Systeme!$K$18</f>
        <v>1.3065184434674073E-2</v>
      </c>
      <c r="L331" s="8">
        <f t="shared" si="10"/>
        <v>1.0769669931843173E-5</v>
      </c>
      <c r="M331" s="21">
        <f>(L331+Systeme!$S$21)/Systeme!$S$18</f>
        <v>2.1539339863686347E-8</v>
      </c>
      <c r="O331" s="8">
        <f>('DGL 4'!$P$15/'DGL 4'!$B$26)*(1-EXP(-'DGL 4'!$B$26*D331)) + ('DGL 4'!$P$16/'DGL 4'!$B$27)*(1-EXP(-'DGL 4'!$B$27*D331))+ ('DGL 4'!$P$17/'DGL 4'!$B$28)*(1-EXP(-'DGL 4'!$B$28*D331))</f>
        <v>2.3649979858601095E-9</v>
      </c>
      <c r="P331" s="21">
        <f>(O331+Systeme!$AA$21)/Systeme!$AA$18</f>
        <v>1.1824989929300547E-12</v>
      </c>
    </row>
    <row r="332" spans="1:16" x14ac:dyDescent="0.25">
      <c r="A332" s="4">
        <f t="shared" si="11"/>
        <v>330</v>
      </c>
      <c r="D332" s="19">
        <f>A332*0.001 *Systeme!$G$6</f>
        <v>330</v>
      </c>
      <c r="F332" s="8">
        <f>('DGL 4'!$P$3/'DGL 4'!$B$26)*(1-EXP(-'DGL 4'!$B$26*D332)) + ('DGL 4'!$P$4/'DGL 4'!$B$27)*(1-EXP(-'DGL 4'!$B$27*D332))+ ('DGL 4'!$P$5/'DGL 4'!$B$28)*(1-EXP(-'DGL 4'!$B$28*D332))</f>
        <v>-6.5523151216025513</v>
      </c>
      <c r="G332" s="21">
        <f>(F332+Systeme!$C$21)/Systeme!$C$18</f>
        <v>0.99868953697567941</v>
      </c>
      <c r="I332" s="8">
        <f>('DGL 4'!$P$7/'DGL 4'!$B$26)*(1-EXP(-'DGL 4'!$B$26*D332)) + ('DGL 4'!$P$8/'DGL 4'!$B$27)*(1-EXP(-'DGL 4'!$B$27*D332))+ ('DGL 4'!$P$9/'DGL 4'!$B$28)*(1-EXP(-'DGL 4'!$B$28*D332))</f>
        <v>6.5523042841432275</v>
      </c>
      <c r="J332" s="21">
        <f>(I332+Systeme!$K$21)/Systeme!$K$18</f>
        <v>1.3104608568286455E-2</v>
      </c>
      <c r="L332" s="8">
        <f t="shared" si="10"/>
        <v>1.0835072708093941E-5</v>
      </c>
      <c r="M332" s="21">
        <f>(L332+Systeme!$S$21)/Systeme!$S$18</f>
        <v>2.167014541618788E-8</v>
      </c>
      <c r="O332" s="8">
        <f>('DGL 4'!$P$15/'DGL 4'!$B$26)*(1-EXP(-'DGL 4'!$B$26*D332)) + ('DGL 4'!$P$16/'DGL 4'!$B$27)*(1-EXP(-'DGL 4'!$B$27*D332))+ ('DGL 4'!$P$17/'DGL 4'!$B$28)*(1-EXP(-'DGL 4'!$B$28*D332))</f>
        <v>2.3866156375392661E-9</v>
      </c>
      <c r="P332" s="21">
        <f>(O332+Systeme!$AA$21)/Systeme!$AA$18</f>
        <v>1.1933078187696331E-12</v>
      </c>
    </row>
    <row r="333" spans="1:16" x14ac:dyDescent="0.25">
      <c r="A333" s="4">
        <f t="shared" si="11"/>
        <v>331</v>
      </c>
      <c r="D333" s="19">
        <f>A333*0.001 *Systeme!$G$6</f>
        <v>331</v>
      </c>
      <c r="F333" s="8">
        <f>('DGL 4'!$P$3/'DGL 4'!$B$26)*(1-EXP(-'DGL 4'!$B$26*D333)) + ('DGL 4'!$P$4/'DGL 4'!$B$27)*(1-EXP(-'DGL 4'!$B$27*D333))+ ('DGL 4'!$P$5/'DGL 4'!$B$28)*(1-EXP(-'DGL 4'!$B$28*D333))</f>
        <v>-6.5720263865210384</v>
      </c>
      <c r="G333" s="21">
        <f>(F333+Systeme!$C$21)/Systeme!$C$18</f>
        <v>0.99868559472269569</v>
      </c>
      <c r="I333" s="8">
        <f>('DGL 4'!$P$7/'DGL 4'!$B$26)*(1-EXP(-'DGL 4'!$B$26*D333)) + ('DGL 4'!$P$8/'DGL 4'!$B$27)*(1-EXP(-'DGL 4'!$B$27*D333))+ ('DGL 4'!$P$9/'DGL 4'!$B$28)*(1-EXP(-'DGL 4'!$B$28*D333))</f>
        <v>6.5720154834401932</v>
      </c>
      <c r="J333" s="21">
        <f>(I333+Systeme!$K$21)/Systeme!$K$18</f>
        <v>1.3144030966880386E-2</v>
      </c>
      <c r="L333" s="8">
        <f t="shared" si="10"/>
        <v>1.090067247036617E-5</v>
      </c>
      <c r="M333" s="21">
        <f>(L333+Systeme!$S$21)/Systeme!$S$18</f>
        <v>2.1801344940732339E-8</v>
      </c>
      <c r="O333" s="8">
        <f>('DGL 4'!$P$15/'DGL 4'!$B$26)*(1-EXP(-'DGL 4'!$B$26*D333)) + ('DGL 4'!$P$16/'DGL 4'!$B$27)*(1-EXP(-'DGL 4'!$B$27*D333))+ ('DGL 4'!$P$17/'DGL 4'!$B$28)*(1-EXP(-'DGL 4'!$B$28*D333))</f>
        <v>2.408374915295608E-9</v>
      </c>
      <c r="P333" s="21">
        <f>(O333+Systeme!$AA$21)/Systeme!$AA$18</f>
        <v>1.2041874576478041E-12</v>
      </c>
    </row>
    <row r="334" spans="1:16" x14ac:dyDescent="0.25">
      <c r="A334" s="4">
        <f t="shared" si="11"/>
        <v>332</v>
      </c>
      <c r="D334" s="19">
        <f>A334*0.001 *Systeme!$G$6</f>
        <v>332</v>
      </c>
      <c r="F334" s="8">
        <f>('DGL 4'!$P$3/'DGL 4'!$B$26)*(1-EXP(-'DGL 4'!$B$26*D334)) + ('DGL 4'!$P$4/'DGL 4'!$B$27)*(1-EXP(-'DGL 4'!$B$27*D334))+ ('DGL 4'!$P$5/'DGL 4'!$B$28)*(1-EXP(-'DGL 4'!$B$28*D334))</f>
        <v>-6.5917367841656125</v>
      </c>
      <c r="G334" s="21">
        <f>(F334+Systeme!$C$21)/Systeme!$C$18</f>
        <v>0.99868165264316688</v>
      </c>
      <c r="I334" s="8">
        <f>('DGL 4'!$P$7/'DGL 4'!$B$26)*(1-EXP(-'DGL 4'!$B$26*D334)) + ('DGL 4'!$P$8/'DGL 4'!$B$27)*(1-EXP(-'DGL 4'!$B$27*D334))+ ('DGL 4'!$P$9/'DGL 4'!$B$28)*(1-EXP(-'DGL 4'!$B$28*D334))</f>
        <v>6.5917258152661269</v>
      </c>
      <c r="J334" s="21">
        <f>(I334+Systeme!$K$21)/Systeme!$K$18</f>
        <v>1.3183451630532254E-2</v>
      </c>
      <c r="L334" s="8">
        <f t="shared" si="10"/>
        <v>1.0966469209531095E-5</v>
      </c>
      <c r="M334" s="21">
        <f>(L334+Systeme!$S$21)/Systeme!$S$18</f>
        <v>2.1932938419062191E-8</v>
      </c>
      <c r="O334" s="8">
        <f>('DGL 4'!$P$15/'DGL 4'!$B$26)*(1-EXP(-'DGL 4'!$B$26*D334)) + ('DGL 4'!$P$16/'DGL 4'!$B$27)*(1-EXP(-'DGL 4'!$B$27*D334))+ ('DGL 4'!$P$17/'DGL 4'!$B$28)*(1-EXP(-'DGL 4'!$B$28*D334))</f>
        <v>2.43027606611039E-9</v>
      </c>
      <c r="P334" s="21">
        <f>(O334+Systeme!$AA$21)/Systeme!$AA$18</f>
        <v>1.2151380330551949E-12</v>
      </c>
    </row>
    <row r="335" spans="1:16" x14ac:dyDescent="0.25">
      <c r="A335" s="4">
        <f t="shared" si="11"/>
        <v>333</v>
      </c>
      <c r="D335" s="19">
        <f>A335*0.001 *Systeme!$G$6</f>
        <v>333</v>
      </c>
      <c r="F335" s="8">
        <f>('DGL 4'!$P$3/'DGL 4'!$B$26)*(1-EXP(-'DGL 4'!$B$26*D335)) + ('DGL 4'!$P$4/'DGL 4'!$B$27)*(1-EXP(-'DGL 4'!$B$27*D335))+ ('DGL 4'!$P$5/'DGL 4'!$B$28)*(1-EXP(-'DGL 4'!$B$28*D335))</f>
        <v>-6.6114463145742031</v>
      </c>
      <c r="G335" s="21">
        <f>(F335+Systeme!$C$21)/Systeme!$C$18</f>
        <v>0.99867771073708522</v>
      </c>
      <c r="I335" s="8">
        <f>('DGL 4'!$P$7/'DGL 4'!$B$26)*(1-EXP(-'DGL 4'!$B$26*D335)) + ('DGL 4'!$P$8/'DGL 4'!$B$27)*(1-EXP(-'DGL 4'!$B$27*D335))+ ('DGL 4'!$P$9/'DGL 4'!$B$28)*(1-EXP(-'DGL 4'!$B$28*D335))</f>
        <v>6.6114352796591378</v>
      </c>
      <c r="J335" s="21">
        <f>(I335+Systeme!$K$21)/Systeme!$K$18</f>
        <v>1.3222870559318275E-2</v>
      </c>
      <c r="L335" s="8">
        <f t="shared" si="10"/>
        <v>1.1032462884706272E-5</v>
      </c>
      <c r="M335" s="21">
        <f>(L335+Systeme!$S$21)/Systeme!$S$18</f>
        <v>2.2064925769412544E-8</v>
      </c>
      <c r="O335" s="8">
        <f>('DGL 4'!$P$15/'DGL 4'!$B$26)*(1-EXP(-'DGL 4'!$B$26*D335)) + ('DGL 4'!$P$16/'DGL 4'!$B$27)*(1-EXP(-'DGL 4'!$B$27*D335))+ ('DGL 4'!$P$17/'DGL 4'!$B$28)*(1-EXP(-'DGL 4'!$B$28*D335))</f>
        <v>2.4521805603878316E-9</v>
      </c>
      <c r="P335" s="21">
        <f>(O335+Systeme!$AA$21)/Systeme!$AA$18</f>
        <v>1.2260902801939158E-12</v>
      </c>
    </row>
    <row r="336" spans="1:16" x14ac:dyDescent="0.25">
      <c r="A336" s="4">
        <f t="shared" si="11"/>
        <v>334</v>
      </c>
      <c r="D336" s="19">
        <f>A336*0.001 *Systeme!$G$6</f>
        <v>334</v>
      </c>
      <c r="F336" s="8">
        <f>('DGL 4'!$P$3/'DGL 4'!$B$26)*(1-EXP(-'DGL 4'!$B$26*D336)) + ('DGL 4'!$P$4/'DGL 4'!$B$27)*(1-EXP(-'DGL 4'!$B$27*D336))+ ('DGL 4'!$P$5/'DGL 4'!$B$28)*(1-EXP(-'DGL 4'!$B$28*D336))</f>
        <v>-6.6311549777853624</v>
      </c>
      <c r="G336" s="21">
        <f>(F336+Systeme!$C$21)/Systeme!$C$18</f>
        <v>0.99867376900444282</v>
      </c>
      <c r="I336" s="8">
        <f>('DGL 4'!$P$7/'DGL 4'!$B$26)*(1-EXP(-'DGL 4'!$B$26*D336)) + ('DGL 4'!$P$8/'DGL 4'!$B$27)*(1-EXP(-'DGL 4'!$B$27*D336))+ ('DGL 4'!$P$9/'DGL 4'!$B$28)*(1-EXP(-'DGL 4'!$B$28*D336))</f>
        <v>6.6311438766574407</v>
      </c>
      <c r="J336" s="21">
        <f>(I336+Systeme!$K$21)/Systeme!$K$18</f>
        <v>1.3262287753314882E-2</v>
      </c>
      <c r="L336" s="8">
        <f t="shared" si="10"/>
        <v>1.1098653555085668E-5</v>
      </c>
      <c r="M336" s="21">
        <f>(L336+Systeme!$S$21)/Systeme!$S$18</f>
        <v>2.2197307110171338E-8</v>
      </c>
      <c r="O336" s="8">
        <f>('DGL 4'!$P$15/'DGL 4'!$B$26)*(1-EXP(-'DGL 4'!$B$26*D336)) + ('DGL 4'!$P$16/'DGL 4'!$B$27)*(1-EXP(-'DGL 4'!$B$27*D336))+ ('DGL 4'!$P$17/'DGL 4'!$B$28)*(1-EXP(-'DGL 4'!$B$28*D336))</f>
        <v>2.474366711958248E-9</v>
      </c>
      <c r="P336" s="21">
        <f>(O336+Systeme!$AA$21)/Systeme!$AA$18</f>
        <v>1.2371833559791239E-12</v>
      </c>
    </row>
    <row r="337" spans="1:16" x14ac:dyDescent="0.25">
      <c r="A337" s="4">
        <f t="shared" si="11"/>
        <v>335</v>
      </c>
      <c r="D337" s="19">
        <f>A337*0.001 *Systeme!$G$6</f>
        <v>335</v>
      </c>
      <c r="F337" s="8">
        <f>('DGL 4'!$P$3/'DGL 4'!$B$26)*(1-EXP(-'DGL 4'!$B$26*D337)) + ('DGL 4'!$P$4/'DGL 4'!$B$27)*(1-EXP(-'DGL 4'!$B$27*D337))+ ('DGL 4'!$P$5/'DGL 4'!$B$28)*(1-EXP(-'DGL 4'!$B$28*D337))</f>
        <v>-6.6508627738369581</v>
      </c>
      <c r="G337" s="21">
        <f>(F337+Systeme!$C$21)/Systeme!$C$18</f>
        <v>0.99866982744523269</v>
      </c>
      <c r="I337" s="8">
        <f>('DGL 4'!$P$7/'DGL 4'!$B$26)*(1-EXP(-'DGL 4'!$B$26*D337)) + ('DGL 4'!$P$8/'DGL 4'!$B$27)*(1-EXP(-'DGL 4'!$B$27*D337))+ ('DGL 4'!$P$9/'DGL 4'!$B$28)*(1-EXP(-'DGL 4'!$B$28*D337))</f>
        <v>6.65085160629926</v>
      </c>
      <c r="J337" s="21">
        <f>(I337+Systeme!$K$21)/Systeme!$K$18</f>
        <v>1.330170321259852E-2</v>
      </c>
      <c r="L337" s="8">
        <f t="shared" si="10"/>
        <v>1.1165041141268824E-5</v>
      </c>
      <c r="M337" s="21">
        <f>(L337+Systeme!$S$21)/Systeme!$S$18</f>
        <v>2.2330082282537648E-8</v>
      </c>
      <c r="O337" s="8">
        <f>('DGL 4'!$P$15/'DGL 4'!$B$26)*(1-EXP(-'DGL 4'!$B$26*D337)) + ('DGL 4'!$P$16/'DGL 4'!$B$27)*(1-EXP(-'DGL 4'!$B$27*D337))+ ('DGL 4'!$P$17/'DGL 4'!$B$28)*(1-EXP(-'DGL 4'!$B$28*D337))</f>
        <v>2.4965568735588195E-9</v>
      </c>
      <c r="P337" s="21">
        <f>(O337+Systeme!$AA$21)/Systeme!$AA$18</f>
        <v>1.2482784367794097E-12</v>
      </c>
    </row>
    <row r="338" spans="1:16" x14ac:dyDescent="0.25">
      <c r="A338" s="4">
        <f t="shared" si="11"/>
        <v>336</v>
      </c>
      <c r="D338" s="19">
        <f>A338*0.001 *Systeme!$G$6</f>
        <v>336</v>
      </c>
      <c r="F338" s="8">
        <f>('DGL 4'!$P$3/'DGL 4'!$B$26)*(1-EXP(-'DGL 4'!$B$26*D338)) + ('DGL 4'!$P$4/'DGL 4'!$B$27)*(1-EXP(-'DGL 4'!$B$27*D338))+ ('DGL 4'!$P$5/'DGL 4'!$B$28)*(1-EXP(-'DGL 4'!$B$28*D338))</f>
        <v>-6.6705697027673931</v>
      </c>
      <c r="G338" s="21">
        <f>(F338+Systeme!$C$21)/Systeme!$C$18</f>
        <v>0.99866588605944651</v>
      </c>
      <c r="I338" s="8">
        <f>('DGL 4'!$P$7/'DGL 4'!$B$26)*(1-EXP(-'DGL 4'!$B$26*D338)) + ('DGL 4'!$P$8/'DGL 4'!$B$27)*(1-EXP(-'DGL 4'!$B$27*D338))+ ('DGL 4'!$P$9/'DGL 4'!$B$28)*(1-EXP(-'DGL 4'!$B$28*D338))</f>
        <v>6.6705584686226587</v>
      </c>
      <c r="J338" s="21">
        <f>(I338+Systeme!$K$21)/Systeme!$K$18</f>
        <v>1.3341116937245318E-2</v>
      </c>
      <c r="L338" s="8">
        <f t="shared" si="10"/>
        <v>1.123162570477532E-5</v>
      </c>
      <c r="M338" s="21">
        <f>(L338+Systeme!$S$21)/Systeme!$S$18</f>
        <v>2.2463251409550639E-8</v>
      </c>
      <c r="O338" s="8">
        <f>('DGL 4'!$P$15/'DGL 4'!$B$26)*(1-EXP(-'DGL 4'!$B$26*D338)) + ('DGL 4'!$P$16/'DGL 4'!$B$27)*(1-EXP(-'DGL 4'!$B$27*D338))+ ('DGL 4'!$P$17/'DGL 4'!$B$28)*(1-EXP(-'DGL 4'!$B$28*D338))</f>
        <v>2.5190296979414606E-9</v>
      </c>
      <c r="P338" s="21">
        <f>(O338+Systeme!$AA$21)/Systeme!$AA$18</f>
        <v>1.2595148489707304E-12</v>
      </c>
    </row>
    <row r="339" spans="1:16" x14ac:dyDescent="0.25">
      <c r="A339" s="4">
        <f t="shared" si="11"/>
        <v>337</v>
      </c>
      <c r="D339" s="19">
        <f>A339*0.001 *Systeme!$G$6</f>
        <v>337</v>
      </c>
      <c r="F339" s="8">
        <f>('DGL 4'!$P$3/'DGL 4'!$B$26)*(1-EXP(-'DGL 4'!$B$26*D339)) + ('DGL 4'!$P$4/'DGL 4'!$B$27)*(1-EXP(-'DGL 4'!$B$27*D339))+ ('DGL 4'!$P$5/'DGL 4'!$B$28)*(1-EXP(-'DGL 4'!$B$28*D339))</f>
        <v>-6.6902757646145874</v>
      </c>
      <c r="G339" s="21">
        <f>(F339+Systeme!$C$21)/Systeme!$C$18</f>
        <v>0.99866194484707704</v>
      </c>
      <c r="I339" s="8">
        <f>('DGL 4'!$P$7/'DGL 4'!$B$26)*(1-EXP(-'DGL 4'!$B$26*D339)) + ('DGL 4'!$P$8/'DGL 4'!$B$27)*(1-EXP(-'DGL 4'!$B$27*D339))+ ('DGL 4'!$P$9/'DGL 4'!$B$28)*(1-EXP(-'DGL 4'!$B$28*D339))</f>
        <v>6.6902644636659128</v>
      </c>
      <c r="J339" s="21">
        <f>(I339+Systeme!$K$21)/Systeme!$K$18</f>
        <v>1.3380528927331825E-2</v>
      </c>
      <c r="L339" s="8">
        <f t="shared" si="10"/>
        <v>1.1298407167262227E-5</v>
      </c>
      <c r="M339" s="21">
        <f>(L339+Systeme!$S$21)/Systeme!$S$18</f>
        <v>2.2596814334524453E-8</v>
      </c>
      <c r="O339" s="8">
        <f>('DGL 4'!$P$15/'DGL 4'!$B$26)*(1-EXP(-'DGL 4'!$B$26*D339)) + ('DGL 4'!$P$16/'DGL 4'!$B$27)*(1-EXP(-'DGL 4'!$B$27*D339))+ ('DGL 4'!$P$17/'DGL 4'!$B$28)*(1-EXP(-'DGL 4'!$B$28*D339))</f>
        <v>2.5415073684909723E-9</v>
      </c>
      <c r="P339" s="21">
        <f>(O339+Systeme!$AA$21)/Systeme!$AA$18</f>
        <v>1.2707536842454861E-12</v>
      </c>
    </row>
    <row r="340" spans="1:16" x14ac:dyDescent="0.25">
      <c r="A340" s="4">
        <f t="shared" si="11"/>
        <v>338</v>
      </c>
      <c r="D340" s="19">
        <f>A340*0.001 *Systeme!$G$6</f>
        <v>338</v>
      </c>
      <c r="F340" s="8">
        <f>('DGL 4'!$P$3/'DGL 4'!$B$26)*(1-EXP(-'DGL 4'!$B$26*D340)) + ('DGL 4'!$P$4/'DGL 4'!$B$27)*(1-EXP(-'DGL 4'!$B$27*D340))+ ('DGL 4'!$P$5/'DGL 4'!$B$28)*(1-EXP(-'DGL 4'!$B$28*D340))</f>
        <v>-6.7099809594169919</v>
      </c>
      <c r="G340" s="21">
        <f>(F340+Systeme!$C$21)/Systeme!$C$18</f>
        <v>0.99865800380811653</v>
      </c>
      <c r="I340" s="8">
        <f>('DGL 4'!$P$7/'DGL 4'!$B$26)*(1-EXP(-'DGL 4'!$B$26*D340)) + ('DGL 4'!$P$8/'DGL 4'!$B$27)*(1-EXP(-'DGL 4'!$B$27*D340))+ ('DGL 4'!$P$9/'DGL 4'!$B$28)*(1-EXP(-'DGL 4'!$B$28*D340))</f>
        <v>6.7099695914671367</v>
      </c>
      <c r="J340" s="21">
        <f>(I340+Systeme!$K$21)/Systeme!$K$18</f>
        <v>1.3419939182934274E-2</v>
      </c>
      <c r="L340" s="8">
        <f t="shared" si="10"/>
        <v>1.1365385587036852E-5</v>
      </c>
      <c r="M340" s="21">
        <f>(L340+Systeme!$S$21)/Systeme!$S$18</f>
        <v>2.2730771174073705E-8</v>
      </c>
      <c r="O340" s="8">
        <f>('DGL 4'!$P$15/'DGL 4'!$B$26)*(1-EXP(-'DGL 4'!$B$26*D340)) + ('DGL 4'!$P$16/'DGL 4'!$B$27)*(1-EXP(-'DGL 4'!$B$27*D340))+ ('DGL 4'!$P$17/'DGL 4'!$B$28)*(1-EXP(-'DGL 4'!$B$28*D340))</f>
        <v>2.5642681975197867E-9</v>
      </c>
      <c r="P340" s="21">
        <f>(O340+Systeme!$AA$21)/Systeme!$AA$18</f>
        <v>1.2821340987598933E-12</v>
      </c>
    </row>
    <row r="341" spans="1:16" x14ac:dyDescent="0.25">
      <c r="A341" s="4">
        <f t="shared" si="11"/>
        <v>339</v>
      </c>
      <c r="D341" s="19">
        <f>A341*0.001 *Systeme!$G$6</f>
        <v>339</v>
      </c>
      <c r="F341" s="8">
        <f>('DGL 4'!$P$3/'DGL 4'!$B$26)*(1-EXP(-'DGL 4'!$B$26*D341)) + ('DGL 4'!$P$4/'DGL 4'!$B$27)*(1-EXP(-'DGL 4'!$B$27*D341))+ ('DGL 4'!$P$5/'DGL 4'!$B$28)*(1-EXP(-'DGL 4'!$B$28*D341))</f>
        <v>-6.7296852872124271</v>
      </c>
      <c r="G341" s="21">
        <f>(F341+Systeme!$C$21)/Systeme!$C$18</f>
        <v>0.99865406294255754</v>
      </c>
      <c r="I341" s="8">
        <f>('DGL 4'!$P$7/'DGL 4'!$B$26)*(1-EXP(-'DGL 4'!$B$26*D341)) + ('DGL 4'!$P$8/'DGL 4'!$B$27)*(1-EXP(-'DGL 4'!$B$27*D341))+ ('DGL 4'!$P$9/'DGL 4'!$B$28)*(1-EXP(-'DGL 4'!$B$28*D341))</f>
        <v>6.7296738520645061</v>
      </c>
      <c r="J341" s="21">
        <f>(I341+Systeme!$K$21)/Systeme!$K$18</f>
        <v>1.3459347704129012E-2</v>
      </c>
      <c r="L341" s="8">
        <f t="shared" si="10"/>
        <v>1.1432560886304654E-5</v>
      </c>
      <c r="M341" s="21">
        <f>(L341+Systeme!$S$21)/Systeme!$S$18</f>
        <v>2.2865121772609309E-8</v>
      </c>
      <c r="O341" s="8">
        <f>('DGL 4'!$P$15/'DGL 4'!$B$26)*(1-EXP(-'DGL 4'!$B$26*D341)) + ('DGL 4'!$P$16/'DGL 4'!$B$27)*(1-EXP(-'DGL 4'!$B$27*D341))+ ('DGL 4'!$P$17/'DGL 4'!$B$28)*(1-EXP(-'DGL 4'!$B$28*D341))</f>
        <v>2.5870347082016659E-9</v>
      </c>
      <c r="P341" s="21">
        <f>(O341+Systeme!$AA$21)/Systeme!$AA$18</f>
        <v>1.2935173541008329E-12</v>
      </c>
    </row>
    <row r="342" spans="1:16" x14ac:dyDescent="0.25">
      <c r="A342" s="4">
        <f t="shared" si="11"/>
        <v>340</v>
      </c>
      <c r="D342" s="19">
        <f>A342*0.001 *Systeme!$G$6</f>
        <v>340</v>
      </c>
      <c r="F342" s="8">
        <f>('DGL 4'!$P$3/'DGL 4'!$B$26)*(1-EXP(-'DGL 4'!$B$26*D342)) + ('DGL 4'!$P$4/'DGL 4'!$B$27)*(1-EXP(-'DGL 4'!$B$27*D342))+ ('DGL 4'!$P$5/'DGL 4'!$B$28)*(1-EXP(-'DGL 4'!$B$28*D342))</f>
        <v>-6.7493887480391859</v>
      </c>
      <c r="G342" s="21">
        <f>(F342+Systeme!$C$21)/Systeme!$C$18</f>
        <v>0.99865012225039207</v>
      </c>
      <c r="I342" s="8">
        <f>('DGL 4'!$P$7/'DGL 4'!$B$26)*(1-EXP(-'DGL 4'!$B$26*D342)) + ('DGL 4'!$P$8/'DGL 4'!$B$27)*(1-EXP(-'DGL 4'!$B$27*D342))+ ('DGL 4'!$P$9/'DGL 4'!$B$28)*(1-EXP(-'DGL 4'!$B$28*D342))</f>
        <v>6.7493772454961487</v>
      </c>
      <c r="J342" s="21">
        <f>(I342+Systeme!$K$21)/Systeme!$K$18</f>
        <v>1.3498754490992297E-2</v>
      </c>
      <c r="L342" s="8">
        <f t="shared" si="10"/>
        <v>1.1499933090901738E-5</v>
      </c>
      <c r="M342" s="21">
        <f>(L342+Systeme!$S$21)/Systeme!$S$18</f>
        <v>2.2999866181803477E-8</v>
      </c>
      <c r="O342" s="8">
        <f>('DGL 4'!$P$15/'DGL 4'!$B$26)*(1-EXP(-'DGL 4'!$B$26*D342)) + ('DGL 4'!$P$16/'DGL 4'!$B$27)*(1-EXP(-'DGL 4'!$B$27*D342))+ ('DGL 4'!$P$17/'DGL 4'!$B$28)*(1-EXP(-'DGL 4'!$B$28*D342))</f>
        <v>2.6099462656185846E-9</v>
      </c>
      <c r="P342" s="21">
        <f>(O342+Systeme!$AA$21)/Systeme!$AA$18</f>
        <v>1.3049731328092922E-12</v>
      </c>
    </row>
    <row r="343" spans="1:16" x14ac:dyDescent="0.25">
      <c r="A343" s="4">
        <f t="shared" si="11"/>
        <v>341</v>
      </c>
      <c r="D343" s="19">
        <f>A343*0.001 *Systeme!$G$6</f>
        <v>341</v>
      </c>
      <c r="F343" s="8">
        <f>('DGL 4'!$P$3/'DGL 4'!$B$26)*(1-EXP(-'DGL 4'!$B$26*D343)) + ('DGL 4'!$P$4/'DGL 4'!$B$27)*(1-EXP(-'DGL 4'!$B$27*D343))+ ('DGL 4'!$P$5/'DGL 4'!$B$28)*(1-EXP(-'DGL 4'!$B$28*D343))</f>
        <v>-6.7690913419354546</v>
      </c>
      <c r="G343" s="21">
        <f>(F343+Systeme!$C$21)/Systeme!$C$18</f>
        <v>0.9986461817316129</v>
      </c>
      <c r="I343" s="8">
        <f>('DGL 4'!$P$7/'DGL 4'!$B$26)*(1-EXP(-'DGL 4'!$B$26*D343)) + ('DGL 4'!$P$8/'DGL 4'!$B$27)*(1-EXP(-'DGL 4'!$B$27*D343))+ ('DGL 4'!$P$9/'DGL 4'!$B$28)*(1-EXP(-'DGL 4'!$B$28*D343))</f>
        <v>6.7690797718002562</v>
      </c>
      <c r="J343" s="21">
        <f>(I343+Systeme!$K$21)/Systeme!$K$18</f>
        <v>1.3538159543600513E-2</v>
      </c>
      <c r="L343" s="8">
        <f t="shared" si="10"/>
        <v>1.1567502194910744E-5</v>
      </c>
      <c r="M343" s="21">
        <f>(L343+Systeme!$S$21)/Systeme!$S$18</f>
        <v>2.3135004389821489E-8</v>
      </c>
      <c r="O343" s="8">
        <f>('DGL 4'!$P$15/'DGL 4'!$B$26)*(1-EXP(-'DGL 4'!$B$26*D343)) + ('DGL 4'!$P$16/'DGL 4'!$B$27)*(1-EXP(-'DGL 4'!$B$27*D343))+ ('DGL 4'!$P$17/'DGL 4'!$B$28)*(1-EXP(-'DGL 4'!$B$28*D343))</f>
        <v>2.6330034580586414E-9</v>
      </c>
      <c r="P343" s="21">
        <f>(O343+Systeme!$AA$21)/Systeme!$AA$18</f>
        <v>1.3165017290293206E-12</v>
      </c>
    </row>
    <row r="344" spans="1:16" x14ac:dyDescent="0.25">
      <c r="A344" s="4">
        <f t="shared" si="11"/>
        <v>342</v>
      </c>
      <c r="D344" s="19">
        <f>A344*0.001 *Systeme!$G$6</f>
        <v>342</v>
      </c>
      <c r="F344" s="8">
        <f>('DGL 4'!$P$3/'DGL 4'!$B$26)*(1-EXP(-'DGL 4'!$B$26*D344)) + ('DGL 4'!$P$4/'DGL 4'!$B$27)*(1-EXP(-'DGL 4'!$B$27*D344))+ ('DGL 4'!$P$5/'DGL 4'!$B$28)*(1-EXP(-'DGL 4'!$B$28*D344))</f>
        <v>-6.7887930689394187</v>
      </c>
      <c r="G344" s="21">
        <f>(F344+Systeme!$C$21)/Systeme!$C$18</f>
        <v>0.99864224138621216</v>
      </c>
      <c r="I344" s="8">
        <f>('DGL 4'!$P$7/'DGL 4'!$B$26)*(1-EXP(-'DGL 4'!$B$26*D344)) + ('DGL 4'!$P$8/'DGL 4'!$B$27)*(1-EXP(-'DGL 4'!$B$27*D344))+ ('DGL 4'!$P$9/'DGL 4'!$B$28)*(1-EXP(-'DGL 4'!$B$28*D344))</f>
        <v>6.7887814310150292</v>
      </c>
      <c r="J344" s="21">
        <f>(I344+Systeme!$K$21)/Systeme!$K$18</f>
        <v>1.3577562862030058E-2</v>
      </c>
      <c r="L344" s="8">
        <f t="shared" si="10"/>
        <v>1.163526818315436E-5</v>
      </c>
      <c r="M344" s="21">
        <f>(L344+Systeme!$S$21)/Systeme!$S$18</f>
        <v>2.327053636630872E-8</v>
      </c>
      <c r="O344" s="8">
        <f>('DGL 4'!$P$15/'DGL 4'!$B$26)*(1-EXP(-'DGL 4'!$B$26*D344)) + ('DGL 4'!$P$16/'DGL 4'!$B$27)*(1-EXP(-'DGL 4'!$B$27*D344))+ ('DGL 4'!$P$17/'DGL 4'!$B$28)*(1-EXP(-'DGL 4'!$B$28*D344))</f>
        <v>2.6562063638012334E-9</v>
      </c>
      <c r="P344" s="21">
        <f>(O344+Systeme!$AA$21)/Systeme!$AA$18</f>
        <v>1.3281031819006167E-12</v>
      </c>
    </row>
    <row r="345" spans="1:16" x14ac:dyDescent="0.25">
      <c r="A345" s="4">
        <f t="shared" si="11"/>
        <v>343</v>
      </c>
      <c r="D345" s="19">
        <f>A345*0.001 *Systeme!$G$6</f>
        <v>343</v>
      </c>
      <c r="F345" s="8">
        <f>('DGL 4'!$P$3/'DGL 4'!$B$26)*(1-EXP(-'DGL 4'!$B$26*D345)) + ('DGL 4'!$P$4/'DGL 4'!$B$27)*(1-EXP(-'DGL 4'!$B$27*D345))+ ('DGL 4'!$P$5/'DGL 4'!$B$28)*(1-EXP(-'DGL 4'!$B$28*D345))</f>
        <v>-6.8084939290891633</v>
      </c>
      <c r="G345" s="21">
        <f>(F345+Systeme!$C$21)/Systeme!$C$18</f>
        <v>0.99863830121418218</v>
      </c>
      <c r="I345" s="8">
        <f>('DGL 4'!$P$7/'DGL 4'!$B$26)*(1-EXP(-'DGL 4'!$B$26*D345)) + ('DGL 4'!$P$8/'DGL 4'!$B$27)*(1-EXP(-'DGL 4'!$B$27*D345))+ ('DGL 4'!$P$9/'DGL 4'!$B$28)*(1-EXP(-'DGL 4'!$B$28*D345))</f>
        <v>6.8084822231785571</v>
      </c>
      <c r="J345" s="21">
        <f>(I345+Systeme!$K$21)/Systeme!$K$18</f>
        <v>1.3616964446357115E-2</v>
      </c>
      <c r="L345" s="8">
        <f t="shared" si="10"/>
        <v>1.1703231050775578E-5</v>
      </c>
      <c r="M345" s="21">
        <f>(L345+Systeme!$S$21)/Systeme!$S$18</f>
        <v>2.3406462101551157E-8</v>
      </c>
      <c r="O345" s="8">
        <f>('DGL 4'!$P$15/'DGL 4'!$B$26)*(1-EXP(-'DGL 4'!$B$26*D345)) + ('DGL 4'!$P$16/'DGL 4'!$B$27)*(1-EXP(-'DGL 4'!$B$27*D345))+ ('DGL 4'!$P$17/'DGL 4'!$B$28)*(1-EXP(-'DGL 4'!$B$28*D345))</f>
        <v>2.6795553989631543E-9</v>
      </c>
      <c r="P345" s="21">
        <f>(O345+Systeme!$AA$21)/Systeme!$AA$18</f>
        <v>1.3397776994815771E-12</v>
      </c>
    </row>
    <row r="346" spans="1:16" x14ac:dyDescent="0.25">
      <c r="A346" s="4">
        <f t="shared" si="11"/>
        <v>344</v>
      </c>
      <c r="D346" s="19">
        <f>A346*0.001 *Systeme!$G$6</f>
        <v>344</v>
      </c>
      <c r="F346" s="8">
        <f>('DGL 4'!$P$3/'DGL 4'!$B$26)*(1-EXP(-'DGL 4'!$B$26*D346)) + ('DGL 4'!$P$4/'DGL 4'!$B$27)*(1-EXP(-'DGL 4'!$B$27*D346))+ ('DGL 4'!$P$5/'DGL 4'!$B$28)*(1-EXP(-'DGL 4'!$B$28*D346))</f>
        <v>-6.8281939224228756</v>
      </c>
      <c r="G346" s="21">
        <f>(F346+Systeme!$C$21)/Systeme!$C$18</f>
        <v>0.99863436121551552</v>
      </c>
      <c r="I346" s="8">
        <f>('DGL 4'!$P$7/'DGL 4'!$B$26)*(1-EXP(-'DGL 4'!$B$26*D346)) + ('DGL 4'!$P$8/'DGL 4'!$B$27)*(1-EXP(-'DGL 4'!$B$27*D346))+ ('DGL 4'!$P$9/'DGL 4'!$B$28)*(1-EXP(-'DGL 4'!$B$28*D346))</f>
        <v>6.8281821483290353</v>
      </c>
      <c r="J346" s="21">
        <f>(I346+Systeme!$K$21)/Systeme!$K$18</f>
        <v>1.365636429665807E-2</v>
      </c>
      <c r="L346" s="8">
        <f t="shared" si="10"/>
        <v>1.1771390789190985E-5</v>
      </c>
      <c r="M346" s="21">
        <f>(L346+Systeme!$S$21)/Systeme!$S$18</f>
        <v>2.354278157838197E-8</v>
      </c>
      <c r="O346" s="8">
        <f>('DGL 4'!$P$15/'DGL 4'!$B$26)*(1-EXP(-'DGL 4'!$B$26*D346)) + ('DGL 4'!$P$16/'DGL 4'!$B$27)*(1-EXP(-'DGL 4'!$B$27*D346))+ ('DGL 4'!$P$17/'DGL 4'!$B$28)*(1-EXP(-'DGL 4'!$B$28*D346))</f>
        <v>2.7030511533503859E-9</v>
      </c>
      <c r="P346" s="21">
        <f>(O346+Systeme!$AA$21)/Systeme!$AA$18</f>
        <v>1.3515255766751929E-12</v>
      </c>
    </row>
    <row r="347" spans="1:16" x14ac:dyDescent="0.25">
      <c r="A347" s="4">
        <f t="shared" si="11"/>
        <v>345</v>
      </c>
      <c r="D347" s="19">
        <f>A347*0.001 *Systeme!$G$6</f>
        <v>345.00000000000006</v>
      </c>
      <c r="F347" s="8">
        <f>('DGL 4'!$P$3/'DGL 4'!$B$26)*(1-EXP(-'DGL 4'!$B$26*D347)) + ('DGL 4'!$P$4/'DGL 4'!$B$27)*(1-EXP(-'DGL 4'!$B$27*D347))+ ('DGL 4'!$P$5/'DGL 4'!$B$28)*(1-EXP(-'DGL 4'!$B$28*D347))</f>
        <v>-6.8478930489785323</v>
      </c>
      <c r="G347" s="21">
        <f>(F347+Systeme!$C$21)/Systeme!$C$18</f>
        <v>0.9986304213902043</v>
      </c>
      <c r="I347" s="8">
        <f>('DGL 4'!$P$7/'DGL 4'!$B$26)*(1-EXP(-'DGL 4'!$B$26*D347)) + ('DGL 4'!$P$8/'DGL 4'!$B$27)*(1-EXP(-'DGL 4'!$B$27*D347))+ ('DGL 4'!$P$9/'DGL 4'!$B$28)*(1-EXP(-'DGL 4'!$B$28*D347))</f>
        <v>6.847881206504626</v>
      </c>
      <c r="J347" s="21">
        <f>(I347+Systeme!$K$21)/Systeme!$K$18</f>
        <v>1.3695762413009252E-2</v>
      </c>
      <c r="L347" s="8">
        <f t="shared" si="10"/>
        <v>1.1839747351301971E-5</v>
      </c>
      <c r="M347" s="21">
        <f>(L347+Systeme!$S$21)/Systeme!$S$18</f>
        <v>2.3679494702603942E-8</v>
      </c>
      <c r="O347" s="8">
        <f>('DGL 4'!$P$15/'DGL 4'!$B$26)*(1-EXP(-'DGL 4'!$B$26*D347)) + ('DGL 4'!$P$16/'DGL 4'!$B$27)*(1-EXP(-'DGL 4'!$B$27*D347))+ ('DGL 4'!$P$17/'DGL 4'!$B$28)*(1-EXP(-'DGL 4'!$B$28*D347))</f>
        <v>2.7265550962829455E-9</v>
      </c>
      <c r="P347" s="21">
        <f>(O347+Systeme!$AA$21)/Systeme!$AA$18</f>
        <v>1.3632775481414728E-12</v>
      </c>
    </row>
    <row r="348" spans="1:16" x14ac:dyDescent="0.25">
      <c r="A348" s="4">
        <f t="shared" si="11"/>
        <v>346</v>
      </c>
      <c r="D348" s="19">
        <f>A348*0.001 *Systeme!$G$6</f>
        <v>346.00000000000006</v>
      </c>
      <c r="F348" s="8">
        <f>('DGL 4'!$P$3/'DGL 4'!$B$26)*(1-EXP(-'DGL 4'!$B$26*D348)) + ('DGL 4'!$P$4/'DGL 4'!$B$27)*(1-EXP(-'DGL 4'!$B$27*D348))+ ('DGL 4'!$P$5/'DGL 4'!$B$28)*(1-EXP(-'DGL 4'!$B$28*D348))</f>
        <v>-6.8675913087946352</v>
      </c>
      <c r="G348" s="21">
        <f>(F348+Systeme!$C$21)/Systeme!$C$18</f>
        <v>0.99862648173824109</v>
      </c>
      <c r="I348" s="8">
        <f>('DGL 4'!$P$7/'DGL 4'!$B$26)*(1-EXP(-'DGL 4'!$B$26*D348)) + ('DGL 4'!$P$8/'DGL 4'!$B$27)*(1-EXP(-'DGL 4'!$B$27*D348))+ ('DGL 4'!$P$9/'DGL 4'!$B$28)*(1-EXP(-'DGL 4'!$B$28*D348))</f>
        <v>6.8675793977434889</v>
      </c>
      <c r="J348" s="21">
        <f>(I348+Systeme!$K$21)/Systeme!$K$18</f>
        <v>1.3735158795486977E-2</v>
      </c>
      <c r="L348" s="8">
        <f t="shared" si="10"/>
        <v>1.1908300801084055E-5</v>
      </c>
      <c r="M348" s="21">
        <f>(L348+Systeme!$S$21)/Systeme!$S$18</f>
        <v>2.3816601602168109E-8</v>
      </c>
      <c r="O348" s="8">
        <f>('DGL 4'!$P$15/'DGL 4'!$B$26)*(1-EXP(-'DGL 4'!$B$26*D348)) + ('DGL 4'!$P$16/'DGL 4'!$B$27)*(1-EXP(-'DGL 4'!$B$27*D348))+ ('DGL 4'!$P$17/'DGL 4'!$B$28)*(1-EXP(-'DGL 4'!$B$28*D348))</f>
        <v>2.7503452009348256E-9</v>
      </c>
      <c r="P348" s="21">
        <f>(O348+Systeme!$AA$21)/Systeme!$AA$18</f>
        <v>1.3751726004674128E-12</v>
      </c>
    </row>
    <row r="349" spans="1:16" x14ac:dyDescent="0.25">
      <c r="A349" s="4">
        <f t="shared" si="11"/>
        <v>347</v>
      </c>
      <c r="D349" s="19">
        <f>A349*0.001 *Systeme!$G$6</f>
        <v>347.00000000000006</v>
      </c>
      <c r="F349" s="8">
        <f>('DGL 4'!$P$3/'DGL 4'!$B$26)*(1-EXP(-'DGL 4'!$B$26*D349)) + ('DGL 4'!$P$4/'DGL 4'!$B$27)*(1-EXP(-'DGL 4'!$B$27*D349))+ ('DGL 4'!$P$5/'DGL 4'!$B$28)*(1-EXP(-'DGL 4'!$B$28*D349))</f>
        <v>-6.8872887019090605</v>
      </c>
      <c r="G349" s="21">
        <f>(F349+Systeme!$C$21)/Systeme!$C$18</f>
        <v>0.99862254225961822</v>
      </c>
      <c r="I349" s="8">
        <f>('DGL 4'!$P$7/'DGL 4'!$B$26)*(1-EXP(-'DGL 4'!$B$26*D349)) + ('DGL 4'!$P$8/'DGL 4'!$B$27)*(1-EXP(-'DGL 4'!$B$27*D349))+ ('DGL 4'!$P$9/'DGL 4'!$B$28)*(1-EXP(-'DGL 4'!$B$28*D349))</f>
        <v>6.8872767220836844</v>
      </c>
      <c r="J349" s="21">
        <f>(I349+Systeme!$K$21)/Systeme!$K$18</f>
        <v>1.3774553444167368E-2</v>
      </c>
      <c r="L349" s="8">
        <f t="shared" si="10"/>
        <v>1.1977051092874978E-5</v>
      </c>
      <c r="M349" s="21">
        <f>(L349+Systeme!$S$21)/Systeme!$S$18</f>
        <v>2.3954102185749955E-8</v>
      </c>
      <c r="O349" s="8">
        <f>('DGL 4'!$P$15/'DGL 4'!$B$26)*(1-EXP(-'DGL 4'!$B$26*D349)) + ('DGL 4'!$P$16/'DGL 4'!$B$27)*(1-EXP(-'DGL 4'!$B$27*D349))+ ('DGL 4'!$P$17/'DGL 4'!$B$28)*(1-EXP(-'DGL 4'!$B$28*D349))</f>
        <v>2.7742832766318448E-9</v>
      </c>
      <c r="P349" s="21">
        <f>(O349+Systeme!$AA$21)/Systeme!$AA$18</f>
        <v>1.3871416383159224E-12</v>
      </c>
    </row>
    <row r="350" spans="1:16" x14ac:dyDescent="0.25">
      <c r="A350" s="4">
        <f t="shared" si="11"/>
        <v>348</v>
      </c>
      <c r="D350" s="19">
        <f>A350*0.001 *Systeme!$G$6</f>
        <v>348.00000000000006</v>
      </c>
      <c r="F350" s="8">
        <f>('DGL 4'!$P$3/'DGL 4'!$B$26)*(1-EXP(-'DGL 4'!$B$26*D350)) + ('DGL 4'!$P$4/'DGL 4'!$B$27)*(1-EXP(-'DGL 4'!$B$27*D350))+ ('DGL 4'!$P$5/'DGL 4'!$B$28)*(1-EXP(-'DGL 4'!$B$28*D350))</f>
        <v>-6.9069852283599387</v>
      </c>
      <c r="G350" s="21">
        <f>(F350+Systeme!$C$21)/Systeme!$C$18</f>
        <v>0.99861860295432803</v>
      </c>
      <c r="I350" s="8">
        <f>('DGL 4'!$P$7/'DGL 4'!$B$26)*(1-EXP(-'DGL 4'!$B$26*D350)) + ('DGL 4'!$P$8/'DGL 4'!$B$27)*(1-EXP(-'DGL 4'!$B$27*D350))+ ('DGL 4'!$P$9/'DGL 4'!$B$28)*(1-EXP(-'DGL 4'!$B$28*D350))</f>
        <v>6.9069731795635256</v>
      </c>
      <c r="J350" s="21">
        <f>(I350+Systeme!$K$21)/Systeme!$K$18</f>
        <v>1.3813946359127052E-2</v>
      </c>
      <c r="L350" s="8">
        <f t="shared" si="10"/>
        <v>1.2045998182408282E-5</v>
      </c>
      <c r="M350" s="21">
        <f>(L350+Systeme!$S$21)/Systeme!$S$18</f>
        <v>2.4091996364816565E-8</v>
      </c>
      <c r="O350" s="8">
        <f>('DGL 4'!$P$15/'DGL 4'!$B$26)*(1-EXP(-'DGL 4'!$B$26*D350)) + ('DGL 4'!$P$16/'DGL 4'!$B$27)*(1-EXP(-'DGL 4'!$B$27*D350))+ ('DGL 4'!$P$17/'DGL 4'!$B$28)*(1-EXP(-'DGL 4'!$B$28*D350))</f>
        <v>2.7982306250763644E-9</v>
      </c>
      <c r="P350" s="21">
        <f>(O350+Systeme!$AA$21)/Systeme!$AA$18</f>
        <v>1.3991153125381823E-12</v>
      </c>
    </row>
    <row r="351" spans="1:16" x14ac:dyDescent="0.25">
      <c r="A351" s="4">
        <f t="shared" si="11"/>
        <v>349</v>
      </c>
      <c r="D351" s="19">
        <f>A351*0.001 *Systeme!$G$6</f>
        <v>349.00000000000006</v>
      </c>
      <c r="F351" s="8">
        <f>('DGL 4'!$P$3/'DGL 4'!$B$26)*(1-EXP(-'DGL 4'!$B$26*D351)) + ('DGL 4'!$P$4/'DGL 4'!$B$27)*(1-EXP(-'DGL 4'!$B$27*D351))+ ('DGL 4'!$P$5/'DGL 4'!$B$28)*(1-EXP(-'DGL 4'!$B$28*D351))</f>
        <v>-6.9266808881856194</v>
      </c>
      <c r="G351" s="21">
        <f>(F351+Systeme!$C$21)/Systeme!$C$18</f>
        <v>0.99861466382236286</v>
      </c>
      <c r="I351" s="8">
        <f>('DGL 4'!$P$7/'DGL 4'!$B$26)*(1-EXP(-'DGL 4'!$B$26*D351)) + ('DGL 4'!$P$8/'DGL 4'!$B$27)*(1-EXP(-'DGL 4'!$B$27*D351))+ ('DGL 4'!$P$9/'DGL 4'!$B$28)*(1-EXP(-'DGL 4'!$B$28*D351))</f>
        <v>6.9266687702210215</v>
      </c>
      <c r="J351" s="21">
        <f>(I351+Systeme!$K$21)/Systeme!$K$18</f>
        <v>1.3853337540442042E-2</v>
      </c>
      <c r="L351" s="8">
        <f t="shared" si="10"/>
        <v>1.2115142132603039E-5</v>
      </c>
      <c r="M351" s="21">
        <f>(L351+Systeme!$S$21)/Systeme!$S$18</f>
        <v>2.4230284265206076E-8</v>
      </c>
      <c r="O351" s="8">
        <f>('DGL 4'!$P$15/'DGL 4'!$B$26)*(1-EXP(-'DGL 4'!$B$26*D351)) + ('DGL 4'!$P$16/'DGL 4'!$B$27)*(1-EXP(-'DGL 4'!$B$27*D351))+ ('DGL 4'!$P$17/'DGL 4'!$B$28)*(1-EXP(-'DGL 4'!$B$28*D351))</f>
        <v>2.8224653877105543E-9</v>
      </c>
      <c r="P351" s="21">
        <f>(O351+Systeme!$AA$21)/Systeme!$AA$18</f>
        <v>1.4112326938552771E-12</v>
      </c>
    </row>
    <row r="352" spans="1:16" x14ac:dyDescent="0.25">
      <c r="A352" s="4">
        <f t="shared" si="11"/>
        <v>350</v>
      </c>
      <c r="D352" s="19">
        <f>A352*0.001 *Systeme!$G$6</f>
        <v>350.00000000000006</v>
      </c>
      <c r="F352" s="8">
        <f>('DGL 4'!$P$3/'DGL 4'!$B$26)*(1-EXP(-'DGL 4'!$B$26*D352)) + ('DGL 4'!$P$4/'DGL 4'!$B$27)*(1-EXP(-'DGL 4'!$B$27*D352))+ ('DGL 4'!$P$5/'DGL 4'!$B$28)*(1-EXP(-'DGL 4'!$B$28*D352))</f>
        <v>-6.9463756814239215</v>
      </c>
      <c r="G352" s="21">
        <f>(F352+Systeme!$C$21)/Systeme!$C$18</f>
        <v>0.99861072486371527</v>
      </c>
      <c r="I352" s="8">
        <f>('DGL 4'!$P$7/'DGL 4'!$B$26)*(1-EXP(-'DGL 4'!$B$26*D352)) + ('DGL 4'!$P$8/'DGL 4'!$B$27)*(1-EXP(-'DGL 4'!$B$27*D352))+ ('DGL 4'!$P$9/'DGL 4'!$B$28)*(1-EXP(-'DGL 4'!$B$28*D352))</f>
        <v>6.9463634940943502</v>
      </c>
      <c r="J352" s="21">
        <f>(I352+Systeme!$K$21)/Systeme!$K$18</f>
        <v>1.38927269881887E-2</v>
      </c>
      <c r="L352" s="8">
        <f t="shared" si="10"/>
        <v>1.2184482861054462E-5</v>
      </c>
      <c r="M352" s="21">
        <f>(L352+Systeme!$S$21)/Systeme!$S$18</f>
        <v>2.4368965722108925E-8</v>
      </c>
      <c r="O352" s="8">
        <f>('DGL 4'!$P$15/'DGL 4'!$B$26)*(1-EXP(-'DGL 4'!$B$26*D352)) + ('DGL 4'!$P$16/'DGL 4'!$B$27)*(1-EXP(-'DGL 4'!$B$27*D352))+ ('DGL 4'!$P$17/'DGL 4'!$B$28)*(1-EXP(-'DGL 4'!$B$28*D352))</f>
        <v>2.8467102570605557E-9</v>
      </c>
      <c r="P352" s="21">
        <f>(O352+Systeme!$AA$21)/Systeme!$AA$18</f>
        <v>1.4233551285302779E-12</v>
      </c>
    </row>
    <row r="353" spans="1:16" x14ac:dyDescent="0.25">
      <c r="A353" s="4">
        <f t="shared" si="11"/>
        <v>351</v>
      </c>
      <c r="D353" s="19">
        <f>A353*0.001 *Systeme!$G$6</f>
        <v>351.00000000000006</v>
      </c>
      <c r="F353" s="8">
        <f>('DGL 4'!$P$3/'DGL 4'!$B$26)*(1-EXP(-'DGL 4'!$B$26*D353)) + ('DGL 4'!$P$4/'DGL 4'!$B$27)*(1-EXP(-'DGL 4'!$B$27*D353))+ ('DGL 4'!$P$5/'DGL 4'!$B$28)*(1-EXP(-'DGL 4'!$B$28*D353))</f>
        <v>-6.9660696081132398</v>
      </c>
      <c r="G353" s="21">
        <f>(F353+Systeme!$C$21)/Systeme!$C$18</f>
        <v>0.99860678607837727</v>
      </c>
      <c r="I353" s="8">
        <f>('DGL 4'!$P$7/'DGL 4'!$B$26)*(1-EXP(-'DGL 4'!$B$26*D353)) + ('DGL 4'!$P$8/'DGL 4'!$B$27)*(1-EXP(-'DGL 4'!$B$27*D353))+ ('DGL 4'!$P$9/'DGL 4'!$B$28)*(1-EXP(-'DGL 4'!$B$28*D353))</f>
        <v>6.9660573512217399</v>
      </c>
      <c r="J353" s="21">
        <f>(I353+Systeme!$K$21)/Systeme!$K$18</f>
        <v>1.3932114702443479E-2</v>
      </c>
      <c r="L353" s="8">
        <f t="shared" si="10"/>
        <v>1.2254020395373278E-5</v>
      </c>
      <c r="M353" s="21">
        <f>(L353+Systeme!$S$21)/Systeme!$S$18</f>
        <v>2.4508040790746555E-8</v>
      </c>
      <c r="O353" s="8">
        <f>('DGL 4'!$P$15/'DGL 4'!$B$26)*(1-EXP(-'DGL 4'!$B$26*D353)) + ('DGL 4'!$P$16/'DGL 4'!$B$27)*(1-EXP(-'DGL 4'!$B$27*D353))+ ('DGL 4'!$P$17/'DGL 4'!$B$28)*(1-EXP(-'DGL 4'!$B$28*D353))</f>
        <v>2.8711045999430668E-9</v>
      </c>
      <c r="P353" s="21">
        <f>(O353+Systeme!$AA$21)/Systeme!$AA$18</f>
        <v>1.4355522999715333E-12</v>
      </c>
    </row>
    <row r="354" spans="1:16" x14ac:dyDescent="0.25">
      <c r="A354" s="4">
        <f t="shared" si="11"/>
        <v>352</v>
      </c>
      <c r="D354" s="19">
        <f>A354*0.001 *Systeme!$G$6</f>
        <v>352</v>
      </c>
      <c r="F354" s="8">
        <f>('DGL 4'!$P$3/'DGL 4'!$B$26)*(1-EXP(-'DGL 4'!$B$26*D354)) + ('DGL 4'!$P$4/'DGL 4'!$B$27)*(1-EXP(-'DGL 4'!$B$27*D354))+ ('DGL 4'!$P$5/'DGL 4'!$B$28)*(1-EXP(-'DGL 4'!$B$28*D354))</f>
        <v>-6.985762668291768</v>
      </c>
      <c r="G354" s="21">
        <f>(F354+Systeme!$C$21)/Systeme!$C$18</f>
        <v>0.99860284746634165</v>
      </c>
      <c r="I354" s="8">
        <f>('DGL 4'!$P$7/'DGL 4'!$B$26)*(1-EXP(-'DGL 4'!$B$26*D354)) + ('DGL 4'!$P$8/'DGL 4'!$B$27)*(1-EXP(-'DGL 4'!$B$27*D354))+ ('DGL 4'!$P$9/'DGL 4'!$B$28)*(1-EXP(-'DGL 4'!$B$28*D354))</f>
        <v>6.9857503416412179</v>
      </c>
      <c r="J354" s="21">
        <f>(I354+Systeme!$K$21)/Systeme!$K$18</f>
        <v>1.3971500683282435E-2</v>
      </c>
      <c r="L354" s="8">
        <f t="shared" si="10"/>
        <v>1.2323754762454857E-5</v>
      </c>
      <c r="M354" s="21">
        <f>(L354+Systeme!$S$21)/Systeme!$S$18</f>
        <v>2.4647509524909715E-8</v>
      </c>
      <c r="O354" s="8">
        <f>('DGL 4'!$P$15/'DGL 4'!$B$26)*(1-EXP(-'DGL 4'!$B$26*D354)) + ('DGL 4'!$P$16/'DGL 4'!$B$27)*(1-EXP(-'DGL 4'!$B$27*D354))+ ('DGL 4'!$P$17/'DGL 4'!$B$28)*(1-EXP(-'DGL 4'!$B$28*D354))</f>
        <v>2.8957876103529595E-9</v>
      </c>
      <c r="P354" s="21">
        <f>(O354+Systeme!$AA$21)/Systeme!$AA$18</f>
        <v>1.4478938051764797E-12</v>
      </c>
    </row>
    <row r="355" spans="1:16" x14ac:dyDescent="0.25">
      <c r="A355" s="4">
        <f t="shared" si="11"/>
        <v>353</v>
      </c>
      <c r="D355" s="19">
        <f>A355*0.001 *Systeme!$G$6</f>
        <v>353</v>
      </c>
      <c r="F355" s="8">
        <f>('DGL 4'!$P$3/'DGL 4'!$B$26)*(1-EXP(-'DGL 4'!$B$26*D355)) + ('DGL 4'!$P$4/'DGL 4'!$B$27)*(1-EXP(-'DGL 4'!$B$27*D355))+ ('DGL 4'!$P$5/'DGL 4'!$B$28)*(1-EXP(-'DGL 4'!$B$28*D355))</f>
        <v>-7.0054548619973742</v>
      </c>
      <c r="G355" s="21">
        <f>(F355+Systeme!$C$21)/Systeme!$C$18</f>
        <v>0.99859890902760051</v>
      </c>
      <c r="I355" s="8">
        <f>('DGL 4'!$P$7/'DGL 4'!$B$26)*(1-EXP(-'DGL 4'!$B$26*D355)) + ('DGL 4'!$P$8/'DGL 4'!$B$27)*(1-EXP(-'DGL 4'!$B$27*D355))+ ('DGL 4'!$P$9/'DGL 4'!$B$28)*(1-EXP(-'DGL 4'!$B$28*D355))</f>
        <v>7.0054424653910106</v>
      </c>
      <c r="J355" s="21">
        <f>(I355+Systeme!$K$21)/Systeme!$K$18</f>
        <v>1.401088493078202E-2</v>
      </c>
      <c r="L355" s="8">
        <f t="shared" si="10"/>
        <v>1.2393685881840555E-5</v>
      </c>
      <c r="M355" s="21">
        <f>(L355+Systeme!$S$21)/Systeme!$S$18</f>
        <v>2.4787371763681111E-8</v>
      </c>
      <c r="O355" s="8">
        <f>('DGL 4'!$P$15/'DGL 4'!$B$26)*(1-EXP(-'DGL 4'!$B$26*D355)) + ('DGL 4'!$P$16/'DGL 4'!$B$27)*(1-EXP(-'DGL 4'!$B$27*D355))+ ('DGL 4'!$P$17/'DGL 4'!$B$28)*(1-EXP(-'DGL 4'!$B$28*D355))</f>
        <v>2.9204818110303149E-9</v>
      </c>
      <c r="P355" s="21">
        <f>(O355+Systeme!$AA$21)/Systeme!$AA$18</f>
        <v>1.4602409055151574E-12</v>
      </c>
    </row>
    <row r="356" spans="1:16" x14ac:dyDescent="0.25">
      <c r="A356" s="4">
        <f t="shared" si="11"/>
        <v>354</v>
      </c>
      <c r="D356" s="19">
        <f>A356*0.001 *Systeme!$G$6</f>
        <v>354</v>
      </c>
      <c r="F356" s="8">
        <f>('DGL 4'!$P$3/'DGL 4'!$B$26)*(1-EXP(-'DGL 4'!$B$26*D356)) + ('DGL 4'!$P$4/'DGL 4'!$B$27)*(1-EXP(-'DGL 4'!$B$27*D356))+ ('DGL 4'!$P$5/'DGL 4'!$B$28)*(1-EXP(-'DGL 4'!$B$28*D356))</f>
        <v>-7.0251461892683036</v>
      </c>
      <c r="G356" s="21">
        <f>(F356+Systeme!$C$21)/Systeme!$C$18</f>
        <v>0.99859497076214632</v>
      </c>
      <c r="I356" s="8">
        <f>('DGL 4'!$P$7/'DGL 4'!$B$26)*(1-EXP(-'DGL 4'!$B$26*D356)) + ('DGL 4'!$P$8/'DGL 4'!$B$27)*(1-EXP(-'DGL 4'!$B$27*D356))+ ('DGL 4'!$P$9/'DGL 4'!$B$28)*(1-EXP(-'DGL 4'!$B$28*D356))</f>
        <v>7.0251337225091968</v>
      </c>
      <c r="J356" s="21">
        <f>(I356+Systeme!$K$21)/Systeme!$K$18</f>
        <v>1.4050267445018394E-2</v>
      </c>
      <c r="L356" s="8">
        <f t="shared" si="10"/>
        <v>1.2463813780255089E-5</v>
      </c>
      <c r="M356" s="21">
        <f>(L356+Systeme!$S$21)/Systeme!$S$18</f>
        <v>2.4927627560510176E-8</v>
      </c>
      <c r="O356" s="8">
        <f>('DGL 4'!$P$15/'DGL 4'!$B$26)*(1-EXP(-'DGL 4'!$B$26*D356)) + ('DGL 4'!$P$16/'DGL 4'!$B$27)*(1-EXP(-'DGL 4'!$B$27*D356))+ ('DGL 4'!$P$17/'DGL 4'!$B$28)*(1-EXP(-'DGL 4'!$B$28*D356))</f>
        <v>2.9453265666234268E-9</v>
      </c>
      <c r="P356" s="21">
        <f>(O356+Systeme!$AA$21)/Systeme!$AA$18</f>
        <v>1.4726632833117133E-12</v>
      </c>
    </row>
    <row r="357" spans="1:16" x14ac:dyDescent="0.25">
      <c r="A357" s="4">
        <f t="shared" si="11"/>
        <v>355</v>
      </c>
      <c r="D357" s="19">
        <f>A357*0.001 *Systeme!$G$6</f>
        <v>355</v>
      </c>
      <c r="F357" s="8">
        <f>('DGL 4'!$P$3/'DGL 4'!$B$26)*(1-EXP(-'DGL 4'!$B$26*D357)) + ('DGL 4'!$P$4/'DGL 4'!$B$27)*(1-EXP(-'DGL 4'!$B$27*D357))+ ('DGL 4'!$P$5/'DGL 4'!$B$28)*(1-EXP(-'DGL 4'!$B$28*D357))</f>
        <v>-7.0448366501427406</v>
      </c>
      <c r="G357" s="21">
        <f>(F357+Systeme!$C$21)/Systeme!$C$18</f>
        <v>0.99859103266997151</v>
      </c>
      <c r="I357" s="8">
        <f>('DGL 4'!$P$7/'DGL 4'!$B$26)*(1-EXP(-'DGL 4'!$B$26*D357)) + ('DGL 4'!$P$8/'DGL 4'!$B$27)*(1-EXP(-'DGL 4'!$B$27*D357))+ ('DGL 4'!$P$9/'DGL 4'!$B$28)*(1-EXP(-'DGL 4'!$B$28*D357))</f>
        <v>7.044824113033969</v>
      </c>
      <c r="J357" s="21">
        <f>(I357+Systeme!$K$21)/Systeme!$K$18</f>
        <v>1.4089648226067938E-2</v>
      </c>
      <c r="L357" s="8">
        <f t="shared" si="10"/>
        <v>1.2534138449286133E-5</v>
      </c>
      <c r="M357" s="21">
        <f>(L357+Systeme!$S$21)/Systeme!$S$18</f>
        <v>2.5068276898572267E-8</v>
      </c>
      <c r="O357" s="8">
        <f>('DGL 4'!$P$15/'DGL 4'!$B$26)*(1-EXP(-'DGL 4'!$B$26*D357)) + ('DGL 4'!$P$16/'DGL 4'!$B$27)*(1-EXP(-'DGL 4'!$B$27*D357))+ ('DGL 4'!$P$17/'DGL 4'!$B$28)*(1-EXP(-'DGL 4'!$B$28*D357))</f>
        <v>2.9703222958511744E-9</v>
      </c>
      <c r="P357" s="21">
        <f>(O357+Systeme!$AA$21)/Systeme!$AA$18</f>
        <v>1.4851611479255871E-12</v>
      </c>
    </row>
    <row r="358" spans="1:16" x14ac:dyDescent="0.25">
      <c r="A358" s="4">
        <f t="shared" si="11"/>
        <v>356</v>
      </c>
      <c r="D358" s="19">
        <f>A358*0.001 *Systeme!$G$6</f>
        <v>356</v>
      </c>
      <c r="F358" s="8">
        <f>('DGL 4'!$P$3/'DGL 4'!$B$26)*(1-EXP(-'DGL 4'!$B$26*D358)) + ('DGL 4'!$P$4/'DGL 4'!$B$27)*(1-EXP(-'DGL 4'!$B$27*D358))+ ('DGL 4'!$P$5/'DGL 4'!$B$28)*(1-EXP(-'DGL 4'!$B$28*D358))</f>
        <v>-7.0645262446587722</v>
      </c>
      <c r="G358" s="21">
        <f>(F358+Systeme!$C$21)/Systeme!$C$18</f>
        <v>0.99858709475106822</v>
      </c>
      <c r="I358" s="8">
        <f>('DGL 4'!$P$7/'DGL 4'!$B$26)*(1-EXP(-'DGL 4'!$B$26*D358)) + ('DGL 4'!$P$8/'DGL 4'!$B$27)*(1-EXP(-'DGL 4'!$B$27*D358))+ ('DGL 4'!$P$9/'DGL 4'!$B$28)*(1-EXP(-'DGL 4'!$B$28*D358))</f>
        <v>7.0645136370034241</v>
      </c>
      <c r="J358" s="21">
        <f>(I358+Systeme!$K$21)/Systeme!$K$18</f>
        <v>1.4129027274006847E-2</v>
      </c>
      <c r="L358" s="8">
        <f t="shared" si="10"/>
        <v>1.2604659878746958E-5</v>
      </c>
      <c r="M358" s="21">
        <f>(L358+Systeme!$S$21)/Systeme!$S$18</f>
        <v>2.5209319757493915E-8</v>
      </c>
      <c r="O358" s="8">
        <f>('DGL 4'!$P$15/'DGL 4'!$B$26)*(1-EXP(-'DGL 4'!$B$26*D358)) + ('DGL 4'!$P$16/'DGL 4'!$B$27)*(1-EXP(-'DGL 4'!$B$27*D358))+ ('DGL 4'!$P$17/'DGL 4'!$B$28)*(1-EXP(-'DGL 4'!$B$28*D358))</f>
        <v>2.9954694154808725E-9</v>
      </c>
      <c r="P358" s="21">
        <f>(O358+Systeme!$AA$21)/Systeme!$AA$18</f>
        <v>1.4977347077404363E-12</v>
      </c>
    </row>
    <row r="359" spans="1:16" x14ac:dyDescent="0.25">
      <c r="A359" s="4">
        <f t="shared" si="11"/>
        <v>357</v>
      </c>
      <c r="D359" s="19">
        <f>A359*0.001 *Systeme!$G$6</f>
        <v>357</v>
      </c>
      <c r="F359" s="8">
        <f>('DGL 4'!$P$3/'DGL 4'!$B$26)*(1-EXP(-'DGL 4'!$B$26*D359)) + ('DGL 4'!$P$4/'DGL 4'!$B$27)*(1-EXP(-'DGL 4'!$B$27*D359))+ ('DGL 4'!$P$5/'DGL 4'!$B$28)*(1-EXP(-'DGL 4'!$B$28*D359))</f>
        <v>-7.0842149728545802</v>
      </c>
      <c r="G359" s="21">
        <f>(F359+Systeme!$C$21)/Systeme!$C$18</f>
        <v>0.99858315700542921</v>
      </c>
      <c r="I359" s="8">
        <f>('DGL 4'!$P$7/'DGL 4'!$B$26)*(1-EXP(-'DGL 4'!$B$26*D359)) + ('DGL 4'!$P$8/'DGL 4'!$B$27)*(1-EXP(-'DGL 4'!$B$27*D359))+ ('DGL 4'!$P$9/'DGL 4'!$B$28)*(1-EXP(-'DGL 4'!$B$28*D359))</f>
        <v>7.0842022944557543</v>
      </c>
      <c r="J359" s="21">
        <f>(I359+Systeme!$K$21)/Systeme!$K$18</f>
        <v>1.4168404588911509E-2</v>
      </c>
      <c r="L359" s="8">
        <f t="shared" si="10"/>
        <v>1.267537805773114E-5</v>
      </c>
      <c r="M359" s="21">
        <f>(L359+Systeme!$S$21)/Systeme!$S$18</f>
        <v>2.5350756115462282E-8</v>
      </c>
      <c r="O359" s="8">
        <f>('DGL 4'!$P$15/'DGL 4'!$B$26)*(1-EXP(-'DGL 4'!$B$26*D359)) + ('DGL 4'!$P$16/'DGL 4'!$B$27)*(1-EXP(-'DGL 4'!$B$27*D359))+ ('DGL 4'!$P$17/'DGL 4'!$B$28)*(1-EXP(-'DGL 4'!$B$28*D359))</f>
        <v>3.0207681737948189E-9</v>
      </c>
      <c r="P359" s="21">
        <f>(O359+Systeme!$AA$21)/Systeme!$AA$18</f>
        <v>1.5103840868974094E-12</v>
      </c>
    </row>
    <row r="360" spans="1:16" x14ac:dyDescent="0.25">
      <c r="A360" s="4">
        <f t="shared" si="11"/>
        <v>358</v>
      </c>
      <c r="D360" s="19">
        <f>A360*0.001 *Systeme!$G$6</f>
        <v>358</v>
      </c>
      <c r="F360" s="8">
        <f>('DGL 4'!$P$3/'DGL 4'!$B$26)*(1-EXP(-'DGL 4'!$B$26*D360)) + ('DGL 4'!$P$4/'DGL 4'!$B$27)*(1-EXP(-'DGL 4'!$B$27*D360))+ ('DGL 4'!$P$5/'DGL 4'!$B$28)*(1-EXP(-'DGL 4'!$B$28*D360))</f>
        <v>-7.1039028347682045</v>
      </c>
      <c r="G360" s="21">
        <f>(F360+Systeme!$C$21)/Systeme!$C$18</f>
        <v>0.99857921943304628</v>
      </c>
      <c r="I360" s="8">
        <f>('DGL 4'!$P$7/'DGL 4'!$B$26)*(1-EXP(-'DGL 4'!$B$26*D360)) + ('DGL 4'!$P$8/'DGL 4'!$B$27)*(1-EXP(-'DGL 4'!$B$27*D360))+ ('DGL 4'!$P$9/'DGL 4'!$B$28)*(1-EXP(-'DGL 4'!$B$28*D360))</f>
        <v>7.1038900854290041</v>
      </c>
      <c r="J360" s="21">
        <f>(I360+Systeme!$K$21)/Systeme!$K$18</f>
        <v>1.4207780170858008E-2</v>
      </c>
      <c r="L360" s="8">
        <f t="shared" si="10"/>
        <v>1.2746292981211235E-5</v>
      </c>
      <c r="M360" s="21">
        <f>(L360+Systeme!$S$21)/Systeme!$S$18</f>
        <v>2.5492585962422471E-8</v>
      </c>
      <c r="O360" s="8">
        <f>('DGL 4'!$P$15/'DGL 4'!$B$26)*(1-EXP(-'DGL 4'!$B$26*D360)) + ('DGL 4'!$P$16/'DGL 4'!$B$27)*(1-EXP(-'DGL 4'!$B$27*D360))+ ('DGL 4'!$P$17/'DGL 4'!$B$28)*(1-EXP(-'DGL 4'!$B$28*D360))</f>
        <v>3.0462191573463887E-9</v>
      </c>
      <c r="P360" s="21">
        <f>(O360+Systeme!$AA$21)/Systeme!$AA$18</f>
        <v>1.5231095786731944E-12</v>
      </c>
    </row>
    <row r="361" spans="1:16" x14ac:dyDescent="0.25">
      <c r="A361" s="4">
        <f t="shared" si="11"/>
        <v>359</v>
      </c>
      <c r="D361" s="19">
        <f>A361*0.001 *Systeme!$G$6</f>
        <v>359</v>
      </c>
      <c r="F361" s="8">
        <f>('DGL 4'!$P$3/'DGL 4'!$B$26)*(1-EXP(-'DGL 4'!$B$26*D361)) + ('DGL 4'!$P$4/'DGL 4'!$B$27)*(1-EXP(-'DGL 4'!$B$27*D361))+ ('DGL 4'!$P$5/'DGL 4'!$B$28)*(1-EXP(-'DGL 4'!$B$28*D361))</f>
        <v>-7.1235898304376706</v>
      </c>
      <c r="G361" s="21">
        <f>(F361+Systeme!$C$21)/Systeme!$C$18</f>
        <v>0.99857528203391244</v>
      </c>
      <c r="I361" s="8">
        <f>('DGL 4'!$P$7/'DGL 4'!$B$26)*(1-EXP(-'DGL 4'!$B$26*D361)) + ('DGL 4'!$P$8/'DGL 4'!$B$27)*(1-EXP(-'DGL 4'!$B$27*D361))+ ('DGL 4'!$P$9/'DGL 4'!$B$28)*(1-EXP(-'DGL 4'!$B$28*D361))</f>
        <v>7.1235770099613829</v>
      </c>
      <c r="J361" s="21">
        <f>(I361+Systeme!$K$21)/Systeme!$K$18</f>
        <v>1.4247154019922766E-2</v>
      </c>
      <c r="L361" s="8">
        <f t="shared" si="10"/>
        <v>1.2817404603863687E-5</v>
      </c>
      <c r="M361" s="21">
        <f>(L361+Systeme!$S$21)/Systeme!$S$18</f>
        <v>2.5634809207727375E-8</v>
      </c>
      <c r="O361" s="8">
        <f>('DGL 4'!$P$15/'DGL 4'!$B$26)*(1-EXP(-'DGL 4'!$B$26*D361)) + ('DGL 4'!$P$16/'DGL 4'!$B$27)*(1-EXP(-'DGL 4'!$B$27*D361))+ ('DGL 4'!$P$17/'DGL 4'!$B$28)*(1-EXP(-'DGL 4'!$B$28*D361))</f>
        <v>3.0716838367566418E-9</v>
      </c>
      <c r="P361" s="21">
        <f>(O361+Systeme!$AA$21)/Systeme!$AA$18</f>
        <v>1.535841918378321E-12</v>
      </c>
    </row>
    <row r="362" spans="1:16" x14ac:dyDescent="0.25">
      <c r="A362" s="4">
        <f t="shared" si="11"/>
        <v>360</v>
      </c>
      <c r="D362" s="19">
        <f>A362*0.001 *Systeme!$G$6</f>
        <v>360</v>
      </c>
      <c r="F362" s="8">
        <f>('DGL 4'!$P$3/'DGL 4'!$B$26)*(1-EXP(-'DGL 4'!$B$26*D362)) + ('DGL 4'!$P$4/'DGL 4'!$B$27)*(1-EXP(-'DGL 4'!$B$27*D362))+ ('DGL 4'!$P$5/'DGL 4'!$B$28)*(1-EXP(-'DGL 4'!$B$28*D362))</f>
        <v>-7.1432759599014286</v>
      </c>
      <c r="G362" s="21">
        <f>(F362+Systeme!$C$21)/Systeme!$C$18</f>
        <v>0.99857134480801979</v>
      </c>
      <c r="I362" s="8">
        <f>('DGL 4'!$P$7/'DGL 4'!$B$26)*(1-EXP(-'DGL 4'!$B$26*D362)) + ('DGL 4'!$P$8/'DGL 4'!$B$27)*(1-EXP(-'DGL 4'!$B$27*D362))+ ('DGL 4'!$P$9/'DGL 4'!$B$28)*(1-EXP(-'DGL 4'!$B$28*D362))</f>
        <v>7.1432630680910041</v>
      </c>
      <c r="J362" s="21">
        <f>(I362+Systeme!$K$21)/Systeme!$K$18</f>
        <v>1.4286526136182007E-2</v>
      </c>
      <c r="L362" s="8">
        <f t="shared" si="10"/>
        <v>1.2888712984335162E-5</v>
      </c>
      <c r="M362" s="21">
        <f>(L362+Systeme!$S$21)/Systeme!$S$18</f>
        <v>2.5777425968670326E-8</v>
      </c>
      <c r="O362" s="8">
        <f>('DGL 4'!$P$15/'DGL 4'!$B$26)*(1-EXP(-'DGL 4'!$B$26*D362)) + ('DGL 4'!$P$16/'DGL 4'!$B$27)*(1-EXP(-'DGL 4'!$B$27*D362))+ ('DGL 4'!$P$17/'DGL 4'!$B$28)*(1-EXP(-'DGL 4'!$B$28*D362))</f>
        <v>3.0974401849827304E-9</v>
      </c>
      <c r="P362" s="21">
        <f>(O362+Systeme!$AA$21)/Systeme!$AA$18</f>
        <v>1.5487200924913653E-12</v>
      </c>
    </row>
    <row r="363" spans="1:16" x14ac:dyDescent="0.25">
      <c r="A363" s="4">
        <f t="shared" si="11"/>
        <v>361</v>
      </c>
      <c r="D363" s="19">
        <f>A363*0.001 *Systeme!$G$6</f>
        <v>361</v>
      </c>
      <c r="F363" s="8">
        <f>('DGL 4'!$P$3/'DGL 4'!$B$26)*(1-EXP(-'DGL 4'!$B$26*D363)) + ('DGL 4'!$P$4/'DGL 4'!$B$27)*(1-EXP(-'DGL 4'!$B$27*D363))+ ('DGL 4'!$P$5/'DGL 4'!$B$28)*(1-EXP(-'DGL 4'!$B$28*D363))</f>
        <v>-7.1629612231972501</v>
      </c>
      <c r="G363" s="21">
        <f>(F363+Systeme!$C$21)/Systeme!$C$18</f>
        <v>0.99856740775536057</v>
      </c>
      <c r="I363" s="8">
        <f>('DGL 4'!$P$7/'DGL 4'!$B$26)*(1-EXP(-'DGL 4'!$B$26*D363)) + ('DGL 4'!$P$8/'DGL 4'!$B$27)*(1-EXP(-'DGL 4'!$B$27*D363))+ ('DGL 4'!$P$9/'DGL 4'!$B$28)*(1-EXP(-'DGL 4'!$B$28*D363))</f>
        <v>7.1629482598559928</v>
      </c>
      <c r="J363" s="21">
        <f>(I363+Systeme!$K$21)/Systeme!$K$18</f>
        <v>1.4325896519711986E-2</v>
      </c>
      <c r="L363" s="8">
        <f t="shared" si="10"/>
        <v>1.2960218046268769E-5</v>
      </c>
      <c r="M363" s="21">
        <f>(L363+Systeme!$S$21)/Systeme!$S$18</f>
        <v>2.5920436092537539E-8</v>
      </c>
      <c r="O363" s="8">
        <f>('DGL 4'!$P$15/'DGL 4'!$B$26)*(1-EXP(-'DGL 4'!$B$26*D363)) + ('DGL 4'!$P$16/'DGL 4'!$B$27)*(1-EXP(-'DGL 4'!$B$27*D363))+ ('DGL 4'!$P$17/'DGL 4'!$B$28)*(1-EXP(-'DGL 4'!$B$28*D363))</f>
        <v>3.1232110639031752E-9</v>
      </c>
      <c r="P363" s="21">
        <f>(O363+Systeme!$AA$21)/Systeme!$AA$18</f>
        <v>1.5616055319515876E-12</v>
      </c>
    </row>
    <row r="364" spans="1:16" x14ac:dyDescent="0.25">
      <c r="A364" s="4">
        <f t="shared" si="11"/>
        <v>362</v>
      </c>
      <c r="D364" s="19">
        <f>A364*0.001 *Systeme!$G$6</f>
        <v>362</v>
      </c>
      <c r="F364" s="8">
        <f>('DGL 4'!$P$3/'DGL 4'!$B$26)*(1-EXP(-'DGL 4'!$B$26*D364)) + ('DGL 4'!$P$4/'DGL 4'!$B$27)*(1-EXP(-'DGL 4'!$B$27*D364))+ ('DGL 4'!$P$5/'DGL 4'!$B$28)*(1-EXP(-'DGL 4'!$B$28*D364))</f>
        <v>-7.1826456203635347</v>
      </c>
      <c r="G364" s="21">
        <f>(F364+Systeme!$C$21)/Systeme!$C$18</f>
        <v>0.99856347087592734</v>
      </c>
      <c r="I364" s="8">
        <f>('DGL 4'!$P$7/'DGL 4'!$B$26)*(1-EXP(-'DGL 4'!$B$26*D364)) + ('DGL 4'!$P$8/'DGL 4'!$B$27)*(1-EXP(-'DGL 4'!$B$27*D364))+ ('DGL 4'!$P$9/'DGL 4'!$B$28)*(1-EXP(-'DGL 4'!$B$28*D364))</f>
        <v>7.182632585294412</v>
      </c>
      <c r="J364" s="21">
        <f>(I364+Systeme!$K$21)/Systeme!$K$18</f>
        <v>1.4365265170588825E-2</v>
      </c>
      <c r="L364" s="8">
        <f t="shared" si="10"/>
        <v>1.3031919848312257E-5</v>
      </c>
      <c r="M364" s="21">
        <f>(L364+Systeme!$S$21)/Systeme!$S$18</f>
        <v>2.6063839696624512E-8</v>
      </c>
      <c r="O364" s="8">
        <f>('DGL 4'!$P$15/'DGL 4'!$B$26)*(1-EXP(-'DGL 4'!$B$26*D364)) + ('DGL 4'!$P$16/'DGL 4'!$B$27)*(1-EXP(-'DGL 4'!$B$27*D364))+ ('DGL 4'!$P$17/'DGL 4'!$B$28)*(1-EXP(-'DGL 4'!$B$28*D364))</f>
        <v>3.149274445390926E-9</v>
      </c>
      <c r="P364" s="21">
        <f>(O364+Systeme!$AA$21)/Systeme!$AA$18</f>
        <v>1.574637222695463E-12</v>
      </c>
    </row>
    <row r="365" spans="1:16" x14ac:dyDescent="0.25">
      <c r="A365" s="4">
        <f t="shared" si="11"/>
        <v>363</v>
      </c>
      <c r="D365" s="19">
        <f>A365*0.001 *Systeme!$G$6</f>
        <v>363</v>
      </c>
      <c r="F365" s="8">
        <f>('DGL 4'!$P$3/'DGL 4'!$B$26)*(1-EXP(-'DGL 4'!$B$26*D365)) + ('DGL 4'!$P$4/'DGL 4'!$B$27)*(1-EXP(-'DGL 4'!$B$27*D365))+ ('DGL 4'!$P$5/'DGL 4'!$B$28)*(1-EXP(-'DGL 4'!$B$28*D365))</f>
        <v>-7.2023291514381542</v>
      </c>
      <c r="G365" s="21">
        <f>(F365+Systeme!$C$21)/Systeme!$C$18</f>
        <v>0.99855953416971244</v>
      </c>
      <c r="I365" s="8">
        <f>('DGL 4'!$P$7/'DGL 4'!$B$26)*(1-EXP(-'DGL 4'!$B$26*D365)) + ('DGL 4'!$P$8/'DGL 4'!$B$27)*(1-EXP(-'DGL 4'!$B$27*D365))+ ('DGL 4'!$P$9/'DGL 4'!$B$28)*(1-EXP(-'DGL 4'!$B$28*D365))</f>
        <v>7.2023160444444869</v>
      </c>
      <c r="J365" s="21">
        <f>(I365+Systeme!$K$21)/Systeme!$K$18</f>
        <v>1.4404632088888973E-2</v>
      </c>
      <c r="L365" s="8">
        <f t="shared" si="10"/>
        <v>1.3103818314106567E-5</v>
      </c>
      <c r="M365" s="21">
        <f>(L365+Systeme!$S$21)/Systeme!$S$18</f>
        <v>2.6207636628213134E-8</v>
      </c>
      <c r="O365" s="8">
        <f>('DGL 4'!$P$15/'DGL 4'!$B$26)*(1-EXP(-'DGL 4'!$B$26*D365)) + ('DGL 4'!$P$16/'DGL 4'!$B$27)*(1-EXP(-'DGL 4'!$B$27*D365))+ ('DGL 4'!$P$17/'DGL 4'!$B$28)*(1-EXP(-'DGL 4'!$B$28*D365))</f>
        <v>3.175353193492908E-9</v>
      </c>
      <c r="P365" s="21">
        <f>(O365+Systeme!$AA$21)/Systeme!$AA$18</f>
        <v>1.5876765967464541E-12</v>
      </c>
    </row>
    <row r="366" spans="1:16" x14ac:dyDescent="0.25">
      <c r="A366" s="4">
        <f t="shared" si="11"/>
        <v>364</v>
      </c>
      <c r="D366" s="19">
        <f>A366*0.001 *Systeme!$G$6</f>
        <v>364</v>
      </c>
      <c r="F366" s="8">
        <f>('DGL 4'!$P$3/'DGL 4'!$B$26)*(1-EXP(-'DGL 4'!$B$26*D366)) + ('DGL 4'!$P$4/'DGL 4'!$B$27)*(1-EXP(-'DGL 4'!$B$27*D366))+ ('DGL 4'!$P$5/'DGL 4'!$B$28)*(1-EXP(-'DGL 4'!$B$28*D366))</f>
        <v>-7.2220118164595064</v>
      </c>
      <c r="G366" s="21">
        <f>(F366+Systeme!$C$21)/Systeme!$C$18</f>
        <v>0.99855559763670809</v>
      </c>
      <c r="I366" s="8">
        <f>('DGL 4'!$P$7/'DGL 4'!$B$26)*(1-EXP(-'DGL 4'!$B$26*D366)) + ('DGL 4'!$P$8/'DGL 4'!$B$27)*(1-EXP(-'DGL 4'!$B$27*D366))+ ('DGL 4'!$P$9/'DGL 4'!$B$28)*(1-EXP(-'DGL 4'!$B$28*D366))</f>
        <v>7.2219986373442797</v>
      </c>
      <c r="J366" s="21">
        <f>(I366+Systeme!$K$21)/Systeme!$K$18</f>
        <v>1.444399727468856E-2</v>
      </c>
      <c r="L366" s="8">
        <f t="shared" si="10"/>
        <v>1.3175913501411703E-5</v>
      </c>
      <c r="M366" s="21">
        <f>(L366+Systeme!$S$21)/Systeme!$S$18</f>
        <v>2.6351827002823407E-8</v>
      </c>
      <c r="O366" s="8">
        <f>('DGL 4'!$P$15/'DGL 4'!$B$26)*(1-EXP(-'DGL 4'!$B$26*D366)) + ('DGL 4'!$P$16/'DGL 4'!$B$27)*(1-EXP(-'DGL 4'!$B$27*D366))+ ('DGL 4'!$P$17/'DGL 4'!$B$28)*(1-EXP(-'DGL 4'!$B$28*D366))</f>
        <v>3.2017252796483903E-9</v>
      </c>
      <c r="P366" s="21">
        <f>(O366+Systeme!$AA$21)/Systeme!$AA$18</f>
        <v>1.6008626398241952E-12</v>
      </c>
    </row>
    <row r="367" spans="1:16" x14ac:dyDescent="0.25">
      <c r="A367" s="4">
        <f t="shared" si="11"/>
        <v>365</v>
      </c>
      <c r="D367" s="19">
        <f>A367*0.001 *Systeme!$G$6</f>
        <v>365</v>
      </c>
      <c r="F367" s="8">
        <f>('DGL 4'!$P$3/'DGL 4'!$B$26)*(1-EXP(-'DGL 4'!$B$26*D367)) + ('DGL 4'!$P$4/'DGL 4'!$B$27)*(1-EXP(-'DGL 4'!$B$27*D367))+ ('DGL 4'!$P$5/'DGL 4'!$B$28)*(1-EXP(-'DGL 4'!$B$28*D367))</f>
        <v>-7.2416936154654135</v>
      </c>
      <c r="G367" s="21">
        <f>(F367+Systeme!$C$21)/Systeme!$C$18</f>
        <v>0.99855166127690698</v>
      </c>
      <c r="I367" s="8">
        <f>('DGL 4'!$P$7/'DGL 4'!$B$26)*(1-EXP(-'DGL 4'!$B$26*D367)) + ('DGL 4'!$P$8/'DGL 4'!$B$27)*(1-EXP(-'DGL 4'!$B$27*D367))+ ('DGL 4'!$P$9/'DGL 4'!$B$28)*(1-EXP(-'DGL 4'!$B$28*D367))</f>
        <v>7.241680364031966</v>
      </c>
      <c r="J367" s="21">
        <f>(I367+Systeme!$K$21)/Systeme!$K$18</f>
        <v>1.4483360728063933E-2</v>
      </c>
      <c r="L367" s="8">
        <f t="shared" si="10"/>
        <v>1.3248205334210348E-5</v>
      </c>
      <c r="M367" s="21">
        <f>(L367+Systeme!$S$21)/Systeme!$S$18</f>
        <v>2.6496410668420694E-8</v>
      </c>
      <c r="O367" s="8">
        <f>('DGL 4'!$P$15/'DGL 4'!$B$26)*(1-EXP(-'DGL 4'!$B$26*D367)) + ('DGL 4'!$P$16/'DGL 4'!$B$27)*(1-EXP(-'DGL 4'!$B$27*D367))+ ('DGL 4'!$P$17/'DGL 4'!$B$28)*(1-EXP(-'DGL 4'!$B$28*D367))</f>
        <v>3.2281132261637729E-9</v>
      </c>
      <c r="P367" s="21">
        <f>(O367+Systeme!$AA$21)/Systeme!$AA$18</f>
        <v>1.6140566130818864E-12</v>
      </c>
    </row>
    <row r="368" spans="1:16" x14ac:dyDescent="0.25">
      <c r="A368" s="4">
        <f t="shared" si="11"/>
        <v>366</v>
      </c>
      <c r="D368" s="19">
        <f>A368*0.001 *Systeme!$G$6</f>
        <v>366</v>
      </c>
      <c r="F368" s="8">
        <f>('DGL 4'!$P$3/'DGL 4'!$B$26)*(1-EXP(-'DGL 4'!$B$26*D368)) + ('DGL 4'!$P$4/'DGL 4'!$B$27)*(1-EXP(-'DGL 4'!$B$27*D368))+ ('DGL 4'!$P$5/'DGL 4'!$B$28)*(1-EXP(-'DGL 4'!$B$28*D368))</f>
        <v>-7.2613745484941186</v>
      </c>
      <c r="G368" s="21">
        <f>(F368+Systeme!$C$21)/Systeme!$C$18</f>
        <v>0.99854772509030121</v>
      </c>
      <c r="I368" s="8">
        <f>('DGL 4'!$P$7/'DGL 4'!$B$26)*(1-EXP(-'DGL 4'!$B$26*D368)) + ('DGL 4'!$P$8/'DGL 4'!$B$27)*(1-EXP(-'DGL 4'!$B$27*D368))+ ('DGL 4'!$P$9/'DGL 4'!$B$28)*(1-EXP(-'DGL 4'!$B$28*D368))</f>
        <v>7.2613612245456247</v>
      </c>
      <c r="J368" s="21">
        <f>(I368+Systeme!$K$21)/Systeme!$K$18</f>
        <v>1.4522722449091249E-2</v>
      </c>
      <c r="L368" s="8">
        <f t="shared" si="10"/>
        <v>1.332069383727999E-5</v>
      </c>
      <c r="M368" s="21">
        <f>(L368+Systeme!$S$21)/Systeme!$S$18</f>
        <v>2.664138767455998E-8</v>
      </c>
      <c r="O368" s="8">
        <f>('DGL 4'!$P$15/'DGL 4'!$B$26)*(1-EXP(-'DGL 4'!$B$26*D368)) + ('DGL 4'!$P$16/'DGL 4'!$B$27)*(1-EXP(-'DGL 4'!$B$27*D368))+ ('DGL 4'!$P$17/'DGL 4'!$B$28)*(1-EXP(-'DGL 4'!$B$28*D368))</f>
        <v>3.2546565685576123E-9</v>
      </c>
      <c r="P368" s="21">
        <f>(O368+Systeme!$AA$21)/Systeme!$AA$18</f>
        <v>1.6273282842788061E-12</v>
      </c>
    </row>
    <row r="369" spans="1:16" x14ac:dyDescent="0.25">
      <c r="A369" s="4">
        <f t="shared" si="11"/>
        <v>367</v>
      </c>
      <c r="D369" s="19">
        <f>A369*0.001 *Systeme!$G$6</f>
        <v>367</v>
      </c>
      <c r="F369" s="8">
        <f>('DGL 4'!$P$3/'DGL 4'!$B$26)*(1-EXP(-'DGL 4'!$B$26*D369)) + ('DGL 4'!$P$4/'DGL 4'!$B$27)*(1-EXP(-'DGL 4'!$B$27*D369))+ ('DGL 4'!$P$5/'DGL 4'!$B$28)*(1-EXP(-'DGL 4'!$B$28*D369))</f>
        <v>-7.281054615583705</v>
      </c>
      <c r="G369" s="21">
        <f>(F369+Systeme!$C$21)/Systeme!$C$18</f>
        <v>0.99854378907688335</v>
      </c>
      <c r="I369" s="8">
        <f>('DGL 4'!$P$7/'DGL 4'!$B$26)*(1-EXP(-'DGL 4'!$B$26*D369)) + ('DGL 4'!$P$8/'DGL 4'!$B$27)*(1-EXP(-'DGL 4'!$B$27*D369))+ ('DGL 4'!$P$9/'DGL 4'!$B$28)*(1-EXP(-'DGL 4'!$B$28*D369))</f>
        <v>7.2810412189233489</v>
      </c>
      <c r="J369" s="21">
        <f>(I369+Systeme!$K$21)/Systeme!$K$18</f>
        <v>1.4562082437846697E-2</v>
      </c>
      <c r="L369" s="8">
        <f t="shared" si="10"/>
        <v>1.339337900060412E-5</v>
      </c>
      <c r="M369" s="21">
        <f>(L369+Systeme!$S$21)/Systeme!$S$18</f>
        <v>2.6786758001208239E-8</v>
      </c>
      <c r="O369" s="8">
        <f>('DGL 4'!$P$15/'DGL 4'!$B$26)*(1-EXP(-'DGL 4'!$B$26*D369)) + ('DGL 4'!$P$16/'DGL 4'!$B$27)*(1-EXP(-'DGL 4'!$B$27*D369))+ ('DGL 4'!$P$17/'DGL 4'!$B$28)*(1-EXP(-'DGL 4'!$B$28*D369))</f>
        <v>3.2813555533774824E-9</v>
      </c>
      <c r="P369" s="21">
        <f>(O369+Systeme!$AA$21)/Systeme!$AA$18</f>
        <v>1.6406777766887413E-12</v>
      </c>
    </row>
    <row r="370" spans="1:16" x14ac:dyDescent="0.25">
      <c r="A370" s="4">
        <f t="shared" si="11"/>
        <v>368</v>
      </c>
      <c r="D370" s="19">
        <f>A370*0.001 *Systeme!$G$6</f>
        <v>368</v>
      </c>
      <c r="F370" s="8">
        <f>('DGL 4'!$P$3/'DGL 4'!$B$26)*(1-EXP(-'DGL 4'!$B$26*D370)) + ('DGL 4'!$P$4/'DGL 4'!$B$27)*(1-EXP(-'DGL 4'!$B$27*D370))+ ('DGL 4'!$P$5/'DGL 4'!$B$28)*(1-EXP(-'DGL 4'!$B$28*D370))</f>
        <v>-7.3007338167723601</v>
      </c>
      <c r="G370" s="21">
        <f>(F370+Systeme!$C$21)/Systeme!$C$18</f>
        <v>0.99853985323664551</v>
      </c>
      <c r="I370" s="8">
        <f>('DGL 4'!$P$7/'DGL 4'!$B$26)*(1-EXP(-'DGL 4'!$B$26*D370)) + ('DGL 4'!$P$8/'DGL 4'!$B$27)*(1-EXP(-'DGL 4'!$B$27*D370))+ ('DGL 4'!$P$9/'DGL 4'!$B$28)*(1-EXP(-'DGL 4'!$B$28*D370))</f>
        <v>7.3007203472033328</v>
      </c>
      <c r="J370" s="21">
        <f>(I370+Systeme!$K$21)/Systeme!$K$18</f>
        <v>1.4601440694406666E-2</v>
      </c>
      <c r="L370" s="8">
        <f t="shared" si="10"/>
        <v>1.3466260816658807E-5</v>
      </c>
      <c r="M370" s="21">
        <f>(L370+Systeme!$S$21)/Systeme!$S$18</f>
        <v>2.6932521633317614E-8</v>
      </c>
      <c r="O370" s="8">
        <f>('DGL 4'!$P$15/'DGL 4'!$B$26)*(1-EXP(-'DGL 4'!$B$26*D370)) + ('DGL 4'!$P$16/'DGL 4'!$B$27)*(1-EXP(-'DGL 4'!$B$27*D370))+ ('DGL 4'!$P$17/'DGL 4'!$B$28)*(1-EXP(-'DGL 4'!$B$28*D370))</f>
        <v>3.3082105991254218E-9</v>
      </c>
      <c r="P370" s="21">
        <f>(O370+Systeme!$AA$21)/Systeme!$AA$18</f>
        <v>1.6541052995627109E-12</v>
      </c>
    </row>
    <row r="371" spans="1:16" x14ac:dyDescent="0.25">
      <c r="A371" s="4">
        <f t="shared" si="11"/>
        <v>369</v>
      </c>
      <c r="D371" s="19">
        <f>A371*0.001 *Systeme!$G$6</f>
        <v>369</v>
      </c>
      <c r="F371" s="8">
        <f>('DGL 4'!$P$3/'DGL 4'!$B$26)*(1-EXP(-'DGL 4'!$B$26*D371)) + ('DGL 4'!$P$4/'DGL 4'!$B$27)*(1-EXP(-'DGL 4'!$B$27*D371))+ ('DGL 4'!$P$5/'DGL 4'!$B$28)*(1-EXP(-'DGL 4'!$B$28*D371))</f>
        <v>-7.3204121520981191</v>
      </c>
      <c r="G371" s="21">
        <f>(F371+Systeme!$C$21)/Systeme!$C$18</f>
        <v>0.99853591756958027</v>
      </c>
      <c r="I371" s="8">
        <f>('DGL 4'!$P$7/'DGL 4'!$B$26)*(1-EXP(-'DGL 4'!$B$26*D371)) + ('DGL 4'!$P$8/'DGL 4'!$B$27)*(1-EXP(-'DGL 4'!$B$27*D371))+ ('DGL 4'!$P$9/'DGL 4'!$B$28)*(1-EXP(-'DGL 4'!$B$28*D371))</f>
        <v>7.3203986094236217</v>
      </c>
      <c r="J371" s="21">
        <f>(I371+Systeme!$K$21)/Systeme!$K$18</f>
        <v>1.4640797218847243E-2</v>
      </c>
      <c r="L371" s="8">
        <f t="shared" si="10"/>
        <v>1.353933927525754E-5</v>
      </c>
      <c r="M371" s="21">
        <f>(L371+Systeme!$S$21)/Systeme!$S$18</f>
        <v>2.7078678550515079E-8</v>
      </c>
      <c r="O371" s="8">
        <f>('DGL 4'!$P$15/'DGL 4'!$B$26)*(1-EXP(-'DGL 4'!$B$26*D371)) + ('DGL 4'!$P$16/'DGL 4'!$B$27)*(1-EXP(-'DGL 4'!$B$27*D371))+ ('DGL 4'!$P$17/'DGL 4'!$B$28)*(1-EXP(-'DGL 4'!$B$28*D371))</f>
        <v>3.3352221223519052E-9</v>
      </c>
      <c r="P371" s="21">
        <f>(O371+Systeme!$AA$21)/Systeme!$AA$18</f>
        <v>1.6676110611759526E-12</v>
      </c>
    </row>
    <row r="372" spans="1:16" x14ac:dyDescent="0.25">
      <c r="A372" s="4">
        <f t="shared" si="11"/>
        <v>370</v>
      </c>
      <c r="D372" s="19">
        <f>A372*0.001 *Systeme!$G$6</f>
        <v>370</v>
      </c>
      <c r="F372" s="8">
        <f>('DGL 4'!$P$3/'DGL 4'!$B$26)*(1-EXP(-'DGL 4'!$B$26*D372)) + ('DGL 4'!$P$4/'DGL 4'!$B$27)*(1-EXP(-'DGL 4'!$B$27*D372))+ ('DGL 4'!$P$5/'DGL 4'!$B$28)*(1-EXP(-'DGL 4'!$B$28*D372))</f>
        <v>-7.340089621599116</v>
      </c>
      <c r="G372" s="21">
        <f>(F372+Systeme!$C$21)/Systeme!$C$18</f>
        <v>0.99853198207568017</v>
      </c>
      <c r="I372" s="8">
        <f>('DGL 4'!$P$7/'DGL 4'!$B$26)*(1-EXP(-'DGL 4'!$B$26*D372)) + ('DGL 4'!$P$8/'DGL 4'!$B$27)*(1-EXP(-'DGL 4'!$B$27*D372))+ ('DGL 4'!$P$9/'DGL 4'!$B$28)*(1-EXP(-'DGL 4'!$B$28*D372))</f>
        <v>7.3400760056223575</v>
      </c>
      <c r="J372" s="21">
        <f>(I372+Systeme!$K$21)/Systeme!$K$18</f>
        <v>1.4680152011244715E-2</v>
      </c>
      <c r="L372" s="8">
        <f t="shared" si="10"/>
        <v>1.3612614367989294E-5</v>
      </c>
      <c r="M372" s="21">
        <f>(L372+Systeme!$S$21)/Systeme!$S$18</f>
        <v>2.7225228735978587E-8</v>
      </c>
      <c r="O372" s="8">
        <f>('DGL 4'!$P$15/'DGL 4'!$B$26)*(1-EXP(-'DGL 4'!$B$26*D372)) + ('DGL 4'!$P$16/'DGL 4'!$B$27)*(1-EXP(-'DGL 4'!$B$27*D372))+ ('DGL 4'!$P$17/'DGL 4'!$B$28)*(1-EXP(-'DGL 4'!$B$28*D372))</f>
        <v>3.3623905404747689E-9</v>
      </c>
      <c r="P372" s="21">
        <f>(O372+Systeme!$AA$21)/Systeme!$AA$18</f>
        <v>1.6811952702373845E-12</v>
      </c>
    </row>
    <row r="373" spans="1:16" x14ac:dyDescent="0.25">
      <c r="A373" s="4">
        <f t="shared" si="11"/>
        <v>371</v>
      </c>
      <c r="D373" s="19">
        <f>A373*0.001 *Systeme!$G$6</f>
        <v>371</v>
      </c>
      <c r="F373" s="8">
        <f>('DGL 4'!$P$3/'DGL 4'!$B$26)*(1-EXP(-'DGL 4'!$B$26*D373)) + ('DGL 4'!$P$4/'DGL 4'!$B$27)*(1-EXP(-'DGL 4'!$B$27*D373))+ ('DGL 4'!$P$5/'DGL 4'!$B$28)*(1-EXP(-'DGL 4'!$B$28*D373))</f>
        <v>-7.3597662253134359</v>
      </c>
      <c r="G373" s="21">
        <f>(F373+Systeme!$C$21)/Systeme!$C$18</f>
        <v>0.99852804675493734</v>
      </c>
      <c r="I373" s="8">
        <f>('DGL 4'!$P$7/'DGL 4'!$B$26)*(1-EXP(-'DGL 4'!$B$26*D373)) + ('DGL 4'!$P$8/'DGL 4'!$B$27)*(1-EXP(-'DGL 4'!$B$27*D373))+ ('DGL 4'!$P$9/'DGL 4'!$B$28)*(1-EXP(-'DGL 4'!$B$28*D373))</f>
        <v>7.359752535837635</v>
      </c>
      <c r="J373" s="21">
        <f>(I373+Systeme!$K$21)/Systeme!$K$18</f>
        <v>1.4719505071675271E-2</v>
      </c>
      <c r="L373" s="8">
        <f t="shared" si="10"/>
        <v>1.3686086084666689E-5</v>
      </c>
      <c r="M373" s="21">
        <f>(L373+Systeme!$S$21)/Systeme!$S$18</f>
        <v>2.7372172169333378E-8</v>
      </c>
      <c r="O373" s="8">
        <f>('DGL 4'!$P$15/'DGL 4'!$B$26)*(1-EXP(-'DGL 4'!$B$26*D373)) + ('DGL 4'!$P$16/'DGL 4'!$B$27)*(1-EXP(-'DGL 4'!$B$27*D373))+ ('DGL 4'!$P$17/'DGL 4'!$B$28)*(1-EXP(-'DGL 4'!$B$28*D373))</f>
        <v>3.3897162709118495E-9</v>
      </c>
      <c r="P373" s="21">
        <f>(O373+Systeme!$AA$21)/Systeme!$AA$18</f>
        <v>1.6948581354559247E-12</v>
      </c>
    </row>
    <row r="374" spans="1:16" x14ac:dyDescent="0.25">
      <c r="A374" s="4">
        <f t="shared" si="11"/>
        <v>372</v>
      </c>
      <c r="D374" s="19">
        <f>A374*0.001 *Systeme!$G$6</f>
        <v>372</v>
      </c>
      <c r="F374" s="8">
        <f>('DGL 4'!$P$3/'DGL 4'!$B$26)*(1-EXP(-'DGL 4'!$B$26*D374)) + ('DGL 4'!$P$4/'DGL 4'!$B$27)*(1-EXP(-'DGL 4'!$B$27*D374))+ ('DGL 4'!$P$5/'DGL 4'!$B$28)*(1-EXP(-'DGL 4'!$B$28*D374))</f>
        <v>-7.3794419632790573</v>
      </c>
      <c r="G374" s="21">
        <f>(F374+Systeme!$C$21)/Systeme!$C$18</f>
        <v>0.99852411160734422</v>
      </c>
      <c r="I374" s="8">
        <f>('DGL 4'!$P$7/'DGL 4'!$B$26)*(1-EXP(-'DGL 4'!$B$26*D374)) + ('DGL 4'!$P$8/'DGL 4'!$B$27)*(1-EXP(-'DGL 4'!$B$27*D374))+ ('DGL 4'!$P$9/'DGL 4'!$B$28)*(1-EXP(-'DGL 4'!$B$28*D374))</f>
        <v>7.3794282001076139</v>
      </c>
      <c r="J374" s="21">
        <f>(I374+Systeme!$K$21)/Systeme!$K$18</f>
        <v>1.4758856400215228E-2</v>
      </c>
      <c r="L374" s="8">
        <f t="shared" si="10"/>
        <v>1.3759754382801576E-5</v>
      </c>
      <c r="M374" s="21">
        <f>(L374+Systeme!$S$21)/Systeme!$S$18</f>
        <v>2.7519508765603153E-8</v>
      </c>
      <c r="O374" s="8">
        <f>('DGL 4'!$P$15/'DGL 4'!$B$26)*(1-EXP(-'DGL 4'!$B$26*D374)) + ('DGL 4'!$P$16/'DGL 4'!$B$27)*(1-EXP(-'DGL 4'!$B$27*D374))+ ('DGL 4'!$P$17/'DGL 4'!$B$28)*(1-EXP(-'DGL 4'!$B$28*D374))</f>
        <v>3.4170606134139442E-9</v>
      </c>
      <c r="P374" s="21">
        <f>(O374+Systeme!$AA$21)/Systeme!$AA$18</f>
        <v>1.708530306706972E-12</v>
      </c>
    </row>
    <row r="375" spans="1:16" x14ac:dyDescent="0.25">
      <c r="A375" s="4">
        <f t="shared" si="11"/>
        <v>373</v>
      </c>
      <c r="D375" s="19">
        <f>A375*0.001 *Systeme!$G$6</f>
        <v>373</v>
      </c>
      <c r="F375" s="8">
        <f>('DGL 4'!$P$3/'DGL 4'!$B$26)*(1-EXP(-'DGL 4'!$B$26*D375)) + ('DGL 4'!$P$4/'DGL 4'!$B$27)*(1-EXP(-'DGL 4'!$B$27*D375))+ ('DGL 4'!$P$5/'DGL 4'!$B$28)*(1-EXP(-'DGL 4'!$B$28*D375))</f>
        <v>-7.3991168355343806</v>
      </c>
      <c r="G375" s="21">
        <f>(F375+Systeme!$C$21)/Systeme!$C$18</f>
        <v>0.99852017663289316</v>
      </c>
      <c r="I375" s="8">
        <f>('DGL 4'!$P$7/'DGL 4'!$B$26)*(1-EXP(-'DGL 4'!$B$26*D375)) + ('DGL 4'!$P$8/'DGL 4'!$B$27)*(1-EXP(-'DGL 4'!$B$27*D375))+ ('DGL 4'!$P$9/'DGL 4'!$B$28)*(1-EXP(-'DGL 4'!$B$28*D375))</f>
        <v>7.3991029984703571</v>
      </c>
      <c r="J375" s="21">
        <f>(I375+Systeme!$K$21)/Systeme!$K$18</f>
        <v>1.4798205996940714E-2</v>
      </c>
      <c r="L375" s="8">
        <f t="shared" si="10"/>
        <v>1.3833619321589443E-5</v>
      </c>
      <c r="M375" s="21">
        <f>(L375+Systeme!$S$21)/Systeme!$S$18</f>
        <v>2.7667238643178886E-8</v>
      </c>
      <c r="O375" s="8">
        <f>('DGL 4'!$P$15/'DGL 4'!$B$26)*(1-EXP(-'DGL 4'!$B$26*D375)) + ('DGL 4'!$P$16/'DGL 4'!$B$27)*(1-EXP(-'DGL 4'!$B$27*D375))+ ('DGL 4'!$P$17/'DGL 4'!$B$28)*(1-EXP(-'DGL 4'!$B$28*D375))</f>
        <v>3.4447018802934853E-9</v>
      </c>
      <c r="P375" s="21">
        <f>(O375+Systeme!$AA$21)/Systeme!$AA$18</f>
        <v>1.7223509401467427E-12</v>
      </c>
    </row>
    <row r="376" spans="1:16" x14ac:dyDescent="0.25">
      <c r="A376" s="4">
        <f t="shared" si="11"/>
        <v>374</v>
      </c>
      <c r="D376" s="19">
        <f>A376*0.001 *Systeme!$G$6</f>
        <v>374</v>
      </c>
      <c r="F376" s="8">
        <f>('DGL 4'!$P$3/'DGL 4'!$B$26)*(1-EXP(-'DGL 4'!$B$26*D376)) + ('DGL 4'!$P$4/'DGL 4'!$B$27)*(1-EXP(-'DGL 4'!$B$27*D376))+ ('DGL 4'!$P$5/'DGL 4'!$B$28)*(1-EXP(-'DGL 4'!$B$28*D376))</f>
        <v>-7.4187908421173328</v>
      </c>
      <c r="G376" s="21">
        <f>(F376+Systeme!$C$21)/Systeme!$C$18</f>
        <v>0.9985162418315765</v>
      </c>
      <c r="I376" s="8">
        <f>('DGL 4'!$P$7/'DGL 4'!$B$26)*(1-EXP(-'DGL 4'!$B$26*D376)) + ('DGL 4'!$P$8/'DGL 4'!$B$27)*(1-EXP(-'DGL 4'!$B$27*D376))+ ('DGL 4'!$P$9/'DGL 4'!$B$28)*(1-EXP(-'DGL 4'!$B$28*D376))</f>
        <v>7.4187769309639719</v>
      </c>
      <c r="J376" s="21">
        <f>(I376+Systeme!$K$21)/Systeme!$K$18</f>
        <v>1.4837553861927944E-2</v>
      </c>
      <c r="L376" s="8">
        <f t="shared" si="10"/>
        <v>1.3907680859089879E-5</v>
      </c>
      <c r="M376" s="21">
        <f>(L376+Systeme!$S$21)/Systeme!$S$18</f>
        <v>2.7815361718179758E-8</v>
      </c>
      <c r="O376" s="8">
        <f>('DGL 4'!$P$15/'DGL 4'!$B$26)*(1-EXP(-'DGL 4'!$B$26*D376)) + ('DGL 4'!$P$16/'DGL 4'!$B$27)*(1-EXP(-'DGL 4'!$B$27*D376))+ ('DGL 4'!$P$17/'DGL 4'!$B$28)*(1-EXP(-'DGL 4'!$B$28*D376))</f>
        <v>3.4725017117407525E-9</v>
      </c>
      <c r="P376" s="21">
        <f>(O376+Systeme!$AA$21)/Systeme!$AA$18</f>
        <v>1.7362508558703763E-12</v>
      </c>
    </row>
    <row r="377" spans="1:16" x14ac:dyDescent="0.25">
      <c r="A377" s="4">
        <f t="shared" si="11"/>
        <v>375</v>
      </c>
      <c r="D377" s="19">
        <f>A377*0.001 *Systeme!$G$6</f>
        <v>375</v>
      </c>
      <c r="F377" s="8">
        <f>('DGL 4'!$P$3/'DGL 4'!$B$26)*(1-EXP(-'DGL 4'!$B$26*D377)) + ('DGL 4'!$P$4/'DGL 4'!$B$27)*(1-EXP(-'DGL 4'!$B$27*D377))+ ('DGL 4'!$P$5/'DGL 4'!$B$28)*(1-EXP(-'DGL 4'!$B$28*D377))</f>
        <v>-7.4384639830658426</v>
      </c>
      <c r="G377" s="21">
        <f>(F377+Systeme!$C$21)/Systeme!$C$18</f>
        <v>0.9985123072033868</v>
      </c>
      <c r="I377" s="8">
        <f>('DGL 4'!$P$7/'DGL 4'!$B$26)*(1-EXP(-'DGL 4'!$B$26*D377)) + ('DGL 4'!$P$8/'DGL 4'!$B$27)*(1-EXP(-'DGL 4'!$B$27*D377))+ ('DGL 4'!$P$9/'DGL 4'!$B$28)*(1-EXP(-'DGL 4'!$B$28*D377))</f>
        <v>7.438449997626571</v>
      </c>
      <c r="J377" s="21">
        <f>(I377+Systeme!$K$21)/Systeme!$K$18</f>
        <v>1.4876899995253143E-2</v>
      </c>
      <c r="L377" s="8">
        <f t="shared" si="10"/>
        <v>1.3981938950321723E-5</v>
      </c>
      <c r="M377" s="21">
        <f>(L377+Systeme!$S$21)/Systeme!$S$18</f>
        <v>2.7963877900643448E-8</v>
      </c>
      <c r="O377" s="8">
        <f>('DGL 4'!$P$15/'DGL 4'!$B$26)*(1-EXP(-'DGL 4'!$B$26*D377)) + ('DGL 4'!$P$16/'DGL 4'!$B$27)*(1-EXP(-'DGL 4'!$B$27*D377))+ ('DGL 4'!$P$17/'DGL 4'!$B$28)*(1-EXP(-'DGL 4'!$B$28*D377))</f>
        <v>3.5003212359857594E-9</v>
      </c>
      <c r="P377" s="21">
        <f>(O377+Systeme!$AA$21)/Systeme!$AA$18</f>
        <v>1.7501606179928798E-12</v>
      </c>
    </row>
    <row r="378" spans="1:16" x14ac:dyDescent="0.25">
      <c r="A378" s="4">
        <f t="shared" si="11"/>
        <v>376</v>
      </c>
      <c r="D378" s="19">
        <f>A378*0.001 *Systeme!$G$6</f>
        <v>376</v>
      </c>
      <c r="F378" s="8">
        <f>('DGL 4'!$P$3/'DGL 4'!$B$26)*(1-EXP(-'DGL 4'!$B$26*D378)) + ('DGL 4'!$P$4/'DGL 4'!$B$27)*(1-EXP(-'DGL 4'!$B$27*D378))+ ('DGL 4'!$P$5/'DGL 4'!$B$28)*(1-EXP(-'DGL 4'!$B$28*D378))</f>
        <v>-7.4581362584183593</v>
      </c>
      <c r="G378" s="21">
        <f>(F378+Systeme!$C$21)/Systeme!$C$18</f>
        <v>0.99850837274831628</v>
      </c>
      <c r="I378" s="8">
        <f>('DGL 4'!$P$7/'DGL 4'!$B$26)*(1-EXP(-'DGL 4'!$B$26*D378)) + ('DGL 4'!$P$8/'DGL 4'!$B$27)*(1-EXP(-'DGL 4'!$B$27*D378))+ ('DGL 4'!$P$9/'DGL 4'!$B$28)*(1-EXP(-'DGL 4'!$B$28*D378))</f>
        <v>7.4581221984962651</v>
      </c>
      <c r="J378" s="21">
        <f>(I378+Systeme!$K$21)/Systeme!$K$18</f>
        <v>1.491624439699253E-2</v>
      </c>
      <c r="L378" s="8">
        <f t="shared" si="10"/>
        <v>1.4056393655026683E-5</v>
      </c>
      <c r="M378" s="21">
        <f>(L378+Systeme!$S$21)/Systeme!$S$18</f>
        <v>2.8112787310053366E-8</v>
      </c>
      <c r="O378" s="8">
        <f>('DGL 4'!$P$15/'DGL 4'!$B$26)*(1-EXP(-'DGL 4'!$B$26*D378)) + ('DGL 4'!$P$16/'DGL 4'!$B$27)*(1-EXP(-'DGL 4'!$B$27*D378))+ ('DGL 4'!$P$17/'DGL 4'!$B$28)*(1-EXP(-'DGL 4'!$B$28*D378))</f>
        <v>3.5284391072983035E-9</v>
      </c>
      <c r="P378" s="21">
        <f>(O378+Systeme!$AA$21)/Systeme!$AA$18</f>
        <v>1.7642195536491518E-12</v>
      </c>
    </row>
    <row r="379" spans="1:16" x14ac:dyDescent="0.25">
      <c r="A379" s="4">
        <f t="shared" si="11"/>
        <v>377</v>
      </c>
      <c r="D379" s="19">
        <f>A379*0.001 *Systeme!$G$6</f>
        <v>377</v>
      </c>
      <c r="F379" s="8">
        <f>('DGL 4'!$P$3/'DGL 4'!$B$26)*(1-EXP(-'DGL 4'!$B$26*D379)) + ('DGL 4'!$P$4/'DGL 4'!$B$27)*(1-EXP(-'DGL 4'!$B$27*D379))+ ('DGL 4'!$P$5/'DGL 4'!$B$28)*(1-EXP(-'DGL 4'!$B$28*D379))</f>
        <v>-7.4778076682126535</v>
      </c>
      <c r="G379" s="21">
        <f>(F379+Systeme!$C$21)/Systeme!$C$18</f>
        <v>0.9985044384663575</v>
      </c>
      <c r="I379" s="8">
        <f>('DGL 4'!$P$7/'DGL 4'!$B$26)*(1-EXP(-'DGL 4'!$B$26*D379)) + ('DGL 4'!$P$8/'DGL 4'!$B$27)*(1-EXP(-'DGL 4'!$B$27*D379))+ ('DGL 4'!$P$9/'DGL 4'!$B$28)*(1-EXP(-'DGL 4'!$B$28*D379))</f>
        <v>7.4777935336111803</v>
      </c>
      <c r="J379" s="21">
        <f>(I379+Systeme!$K$21)/Systeme!$K$18</f>
        <v>1.4955587067222361E-2</v>
      </c>
      <c r="L379" s="8">
        <f t="shared" si="10"/>
        <v>1.4131044895752606E-5</v>
      </c>
      <c r="M379" s="21">
        <f>(L379+Systeme!$S$21)/Systeme!$S$18</f>
        <v>2.8262089791505213E-8</v>
      </c>
      <c r="O379" s="8">
        <f>('DGL 4'!$P$15/'DGL 4'!$B$26)*(1-EXP(-'DGL 4'!$B$26*D379)) + ('DGL 4'!$P$16/'DGL 4'!$B$27)*(1-EXP(-'DGL 4'!$B$27*D379))+ ('DGL 4'!$P$17/'DGL 4'!$B$28)*(1-EXP(-'DGL 4'!$B$28*D379))</f>
        <v>3.5565775064611005E-9</v>
      </c>
      <c r="P379" s="21">
        <f>(O379+Systeme!$AA$21)/Systeme!$AA$18</f>
        <v>1.7782887532305502E-12</v>
      </c>
    </row>
    <row r="380" spans="1:16" x14ac:dyDescent="0.25">
      <c r="A380" s="4">
        <f t="shared" si="11"/>
        <v>378</v>
      </c>
      <c r="D380" s="19">
        <f>A380*0.001 *Systeme!$G$6</f>
        <v>378</v>
      </c>
      <c r="F380" s="8">
        <f>('DGL 4'!$P$3/'DGL 4'!$B$26)*(1-EXP(-'DGL 4'!$B$26*D380)) + ('DGL 4'!$P$4/'DGL 4'!$B$27)*(1-EXP(-'DGL 4'!$B$27*D380))+ ('DGL 4'!$P$5/'DGL 4'!$B$28)*(1-EXP(-'DGL 4'!$B$28*D380))</f>
        <v>-7.4974782124869188</v>
      </c>
      <c r="G380" s="21">
        <f>(F380+Systeme!$C$21)/Systeme!$C$18</f>
        <v>0.99850050435750259</v>
      </c>
      <c r="I380" s="8">
        <f>('DGL 4'!$P$7/'DGL 4'!$B$26)*(1-EXP(-'DGL 4'!$B$26*D380)) + ('DGL 4'!$P$8/'DGL 4'!$B$27)*(1-EXP(-'DGL 4'!$B$27*D380))+ ('DGL 4'!$P$9/'DGL 4'!$B$28)*(1-EXP(-'DGL 4'!$B$28*D380))</f>
        <v>7.4974640030093429</v>
      </c>
      <c r="J380" s="21">
        <f>(I380+Systeme!$K$21)/Systeme!$K$18</f>
        <v>1.4994928006018687E-2</v>
      </c>
      <c r="L380" s="8">
        <f t="shared" si="10"/>
        <v>1.4205892699941953E-5</v>
      </c>
      <c r="M380" s="21">
        <f>(L380+Systeme!$S$21)/Systeme!$S$18</f>
        <v>2.8411785399883905E-8</v>
      </c>
      <c r="O380" s="8">
        <f>('DGL 4'!$P$15/'DGL 4'!$B$26)*(1-EXP(-'DGL 4'!$B$26*D380)) + ('DGL 4'!$P$16/'DGL 4'!$B$27)*(1-EXP(-'DGL 4'!$B$27*D380))+ ('DGL 4'!$P$17/'DGL 4'!$B$28)*(1-EXP(-'DGL 4'!$B$28*D380))</f>
        <v>3.5848759685590259E-9</v>
      </c>
      <c r="P380" s="21">
        <f>(O380+Systeme!$AA$21)/Systeme!$AA$18</f>
        <v>1.7924379842795129E-12</v>
      </c>
    </row>
    <row r="381" spans="1:16" x14ac:dyDescent="0.25">
      <c r="A381" s="4">
        <f t="shared" si="11"/>
        <v>379</v>
      </c>
      <c r="D381" s="19">
        <f>A381*0.001 *Systeme!$G$6</f>
        <v>379</v>
      </c>
      <c r="F381" s="8">
        <f>('DGL 4'!$P$3/'DGL 4'!$B$26)*(1-EXP(-'DGL 4'!$B$26*D381)) + ('DGL 4'!$P$4/'DGL 4'!$B$27)*(1-EXP(-'DGL 4'!$B$27*D381))+ ('DGL 4'!$P$5/'DGL 4'!$B$28)*(1-EXP(-'DGL 4'!$B$28*D381))</f>
        <v>-7.5171478912793379</v>
      </c>
      <c r="G381" s="21">
        <f>(F381+Systeme!$C$21)/Systeme!$C$18</f>
        <v>0.99849657042174422</v>
      </c>
      <c r="I381" s="8">
        <f>('DGL 4'!$P$7/'DGL 4'!$B$26)*(1-EXP(-'DGL 4'!$B$26*D381)) + ('DGL 4'!$P$8/'DGL 4'!$B$27)*(1-EXP(-'DGL 4'!$B$27*D381))+ ('DGL 4'!$P$9/'DGL 4'!$B$28)*(1-EXP(-'DGL 4'!$B$28*D381))</f>
        <v>7.5171336067289483</v>
      </c>
      <c r="J381" s="21">
        <f>(I381+Systeme!$K$21)/Systeme!$K$18</f>
        <v>1.5034267213457896E-2</v>
      </c>
      <c r="L381" s="8">
        <f t="shared" si="10"/>
        <v>1.4280937054742589E-5</v>
      </c>
      <c r="M381" s="21">
        <f>(L381+Systeme!$S$21)/Systeme!$S$18</f>
        <v>2.856187410948518E-8</v>
      </c>
      <c r="O381" s="8">
        <f>('DGL 4'!$P$15/'DGL 4'!$B$26)*(1-EXP(-'DGL 4'!$B$26*D381)) + ('DGL 4'!$P$16/'DGL 4'!$B$27)*(1-EXP(-'DGL 4'!$B$27*D381))+ ('DGL 4'!$P$17/'DGL 4'!$B$28)*(1-EXP(-'DGL 4'!$B$28*D381))</f>
        <v>3.6133349112267565E-9</v>
      </c>
      <c r="P381" s="21">
        <f>(O381+Systeme!$AA$21)/Systeme!$AA$18</f>
        <v>1.8066674556133783E-12</v>
      </c>
    </row>
    <row r="382" spans="1:16" x14ac:dyDescent="0.25">
      <c r="A382" s="4">
        <f t="shared" si="11"/>
        <v>380</v>
      </c>
      <c r="D382" s="19">
        <f>A382*0.001 *Systeme!$G$6</f>
        <v>380</v>
      </c>
      <c r="F382" s="8">
        <f>('DGL 4'!$P$3/'DGL 4'!$B$26)*(1-EXP(-'DGL 4'!$B$26*D382)) + ('DGL 4'!$P$4/'DGL 4'!$B$27)*(1-EXP(-'DGL 4'!$B$27*D382))+ ('DGL 4'!$P$5/'DGL 4'!$B$28)*(1-EXP(-'DGL 4'!$B$28*D382))</f>
        <v>-7.5368167046278973</v>
      </c>
      <c r="G382" s="21">
        <f>(F382+Systeme!$C$21)/Systeme!$C$18</f>
        <v>0.9984926366590744</v>
      </c>
      <c r="I382" s="8">
        <f>('DGL 4'!$P$7/'DGL 4'!$B$26)*(1-EXP(-'DGL 4'!$B$26*D382)) + ('DGL 4'!$P$8/'DGL 4'!$B$27)*(1-EXP(-'DGL 4'!$B$27*D382))+ ('DGL 4'!$P$9/'DGL 4'!$B$28)*(1-EXP(-'DGL 4'!$B$28*D382))</f>
        <v>7.5368023448079908</v>
      </c>
      <c r="J382" s="21">
        <f>(I382+Systeme!$K$21)/Systeme!$K$18</f>
        <v>1.5073604689615982E-2</v>
      </c>
      <c r="L382" s="8">
        <f t="shared" si="10"/>
        <v>1.435617795191458E-5</v>
      </c>
      <c r="M382" s="21">
        <f>(L382+Systeme!$S$21)/Systeme!$S$18</f>
        <v>2.871235590382916E-8</v>
      </c>
      <c r="O382" s="8">
        <f>('DGL 4'!$P$15/'DGL 4'!$B$26)*(1-EXP(-'DGL 4'!$B$26*D382)) + ('DGL 4'!$P$16/'DGL 4'!$B$27)*(1-EXP(-'DGL 4'!$B$27*D382))+ ('DGL 4'!$P$17/'DGL 4'!$B$28)*(1-EXP(-'DGL 4'!$B$28*D382))</f>
        <v>3.641954580795026E-9</v>
      </c>
      <c r="P382" s="21">
        <f>(O382+Systeme!$AA$21)/Systeme!$AA$18</f>
        <v>1.8209772903975129E-12</v>
      </c>
    </row>
    <row r="383" spans="1:16" x14ac:dyDescent="0.25">
      <c r="A383" s="4">
        <f t="shared" si="11"/>
        <v>381</v>
      </c>
      <c r="D383" s="19">
        <f>A383*0.001 *Systeme!$G$6</f>
        <v>381</v>
      </c>
      <c r="F383" s="8">
        <f>('DGL 4'!$P$3/'DGL 4'!$B$26)*(1-EXP(-'DGL 4'!$B$26*D383)) + ('DGL 4'!$P$4/'DGL 4'!$B$27)*(1-EXP(-'DGL 4'!$B$27*D383))+ ('DGL 4'!$P$5/'DGL 4'!$B$28)*(1-EXP(-'DGL 4'!$B$28*D383))</f>
        <v>-7.5564846525709406</v>
      </c>
      <c r="G383" s="21">
        <f>(F383+Systeme!$C$21)/Systeme!$C$18</f>
        <v>0.99848870306948578</v>
      </c>
      <c r="I383" s="8">
        <f>('DGL 4'!$P$7/'DGL 4'!$B$26)*(1-EXP(-'DGL 4'!$B$26*D383)) + ('DGL 4'!$P$8/'DGL 4'!$B$27)*(1-EXP(-'DGL 4'!$B$27*D383))+ ('DGL 4'!$P$9/'DGL 4'!$B$28)*(1-EXP(-'DGL 4'!$B$28*D383))</f>
        <v>7.5564702172846472</v>
      </c>
      <c r="J383" s="21">
        <f>(I383+Systeme!$K$21)/Systeme!$K$18</f>
        <v>1.5112940434569294E-2</v>
      </c>
      <c r="L383" s="8">
        <f t="shared" si="10"/>
        <v>1.4431615419070168E-5</v>
      </c>
      <c r="M383" s="21">
        <f>(L383+Systeme!$S$21)/Systeme!$S$18</f>
        <v>2.8863230838140334E-8</v>
      </c>
      <c r="O383" s="8">
        <f>('DGL 4'!$P$15/'DGL 4'!$B$26)*(1-EXP(-'DGL 4'!$B$26*D383)) + ('DGL 4'!$P$16/'DGL 4'!$B$27)*(1-EXP(-'DGL 4'!$B$27*D383))+ ('DGL 4'!$P$17/'DGL 4'!$B$28)*(1-EXP(-'DGL 4'!$B$28*D383))</f>
        <v>3.6708743425626494E-9</v>
      </c>
      <c r="P383" s="21">
        <f>(O383+Systeme!$AA$21)/Systeme!$AA$18</f>
        <v>1.8354371712813248E-12</v>
      </c>
    </row>
    <row r="384" spans="1:16" x14ac:dyDescent="0.25">
      <c r="A384" s="4">
        <f t="shared" si="11"/>
        <v>382</v>
      </c>
      <c r="D384" s="19">
        <f>A384*0.001 *Systeme!$G$6</f>
        <v>382</v>
      </c>
      <c r="F384" s="8">
        <f>('DGL 4'!$P$3/'DGL 4'!$B$26)*(1-EXP(-'DGL 4'!$B$26*D384)) + ('DGL 4'!$P$4/'DGL 4'!$B$27)*(1-EXP(-'DGL 4'!$B$27*D384))+ ('DGL 4'!$P$5/'DGL 4'!$B$28)*(1-EXP(-'DGL 4'!$B$28*D384))</f>
        <v>-7.5761517351460279</v>
      </c>
      <c r="G384" s="21">
        <f>(F384+Systeme!$C$21)/Systeme!$C$18</f>
        <v>0.99848476965297084</v>
      </c>
      <c r="I384" s="8">
        <f>('DGL 4'!$P$7/'DGL 4'!$B$26)*(1-EXP(-'DGL 4'!$B$26*D384)) + ('DGL 4'!$P$8/'DGL 4'!$B$27)*(1-EXP(-'DGL 4'!$B$27*D384))+ ('DGL 4'!$P$9/'DGL 4'!$B$28)*(1-EXP(-'DGL 4'!$B$28*D384))</f>
        <v>7.5761372241970086</v>
      </c>
      <c r="J384" s="21">
        <f>(I384+Systeme!$K$21)/Systeme!$K$18</f>
        <v>1.5152274448394017E-2</v>
      </c>
      <c r="L384" s="8">
        <f t="shared" si="10"/>
        <v>1.4507249341504233E-5</v>
      </c>
      <c r="M384" s="21">
        <f>(L384+Systeme!$S$21)/Systeme!$S$18</f>
        <v>2.9014498683008466E-8</v>
      </c>
      <c r="O384" s="8">
        <f>('DGL 4'!$P$15/'DGL 4'!$B$26)*(1-EXP(-'DGL 4'!$B$26*D384)) + ('DGL 4'!$P$16/'DGL 4'!$B$27)*(1-EXP(-'DGL 4'!$B$27*D384))+ ('DGL 4'!$P$17/'DGL 4'!$B$28)*(1-EXP(-'DGL 4'!$B$28*D384))</f>
        <v>3.6996777709550482E-9</v>
      </c>
      <c r="P384" s="21">
        <f>(O384+Systeme!$AA$21)/Systeme!$AA$18</f>
        <v>1.8498388854775243E-12</v>
      </c>
    </row>
    <row r="385" spans="1:16" x14ac:dyDescent="0.25">
      <c r="A385" s="4">
        <f t="shared" si="11"/>
        <v>383</v>
      </c>
      <c r="D385" s="19">
        <f>A385*0.001 *Systeme!$G$6</f>
        <v>383</v>
      </c>
      <c r="F385" s="8">
        <f>('DGL 4'!$P$3/'DGL 4'!$B$26)*(1-EXP(-'DGL 4'!$B$26*D385)) + ('DGL 4'!$P$4/'DGL 4'!$B$27)*(1-EXP(-'DGL 4'!$B$27*D385))+ ('DGL 4'!$P$5/'DGL 4'!$B$28)*(1-EXP(-'DGL 4'!$B$28*D385))</f>
        <v>-7.5958179523916698</v>
      </c>
      <c r="G385" s="21">
        <f>(F385+Systeme!$C$21)/Systeme!$C$18</f>
        <v>0.99848083640952168</v>
      </c>
      <c r="I385" s="8">
        <f>('DGL 4'!$P$7/'DGL 4'!$B$26)*(1-EXP(-'DGL 4'!$B$26*D385)) + ('DGL 4'!$P$8/'DGL 4'!$B$27)*(1-EXP(-'DGL 4'!$B$27*D385))+ ('DGL 4'!$P$9/'DGL 4'!$B$28)*(1-EXP(-'DGL 4'!$B$28*D385))</f>
        <v>7.5958033655830715</v>
      </c>
      <c r="J385" s="21">
        <f>(I385+Systeme!$K$21)/Systeme!$K$18</f>
        <v>1.5191606731166143E-2</v>
      </c>
      <c r="L385" s="8">
        <f t="shared" si="10"/>
        <v>1.4583079816042968E-5</v>
      </c>
      <c r="M385" s="21">
        <f>(L385+Systeme!$S$21)/Systeme!$S$18</f>
        <v>2.9166159632085935E-8</v>
      </c>
      <c r="O385" s="8">
        <f>('DGL 4'!$P$15/'DGL 4'!$B$26)*(1-EXP(-'DGL 4'!$B$26*D385)) + ('DGL 4'!$P$16/'DGL 4'!$B$27)*(1-EXP(-'DGL 4'!$B$27*D385))+ ('DGL 4'!$P$17/'DGL 4'!$B$28)*(1-EXP(-'DGL 4'!$B$28*D385))</f>
        <v>3.7287822950843319E-9</v>
      </c>
      <c r="P385" s="21">
        <f>(O385+Systeme!$AA$21)/Systeme!$AA$18</f>
        <v>1.8643911475421658E-12</v>
      </c>
    </row>
    <row r="386" spans="1:16" x14ac:dyDescent="0.25">
      <c r="A386" s="4">
        <f t="shared" si="11"/>
        <v>384</v>
      </c>
      <c r="D386" s="19">
        <f>A386*0.001 *Systeme!$G$6</f>
        <v>384</v>
      </c>
      <c r="F386" s="8">
        <f>('DGL 4'!$P$3/'DGL 4'!$B$26)*(1-EXP(-'DGL 4'!$B$26*D386)) + ('DGL 4'!$P$4/'DGL 4'!$B$27)*(1-EXP(-'DGL 4'!$B$27*D386))+ ('DGL 4'!$P$5/'DGL 4'!$B$28)*(1-EXP(-'DGL 4'!$B$28*D386))</f>
        <v>-7.6154833043458909</v>
      </c>
      <c r="G386" s="21">
        <f>(F386+Systeme!$C$21)/Systeme!$C$18</f>
        <v>0.99847690333913086</v>
      </c>
      <c r="I386" s="8">
        <f>('DGL 4'!$P$7/'DGL 4'!$B$26)*(1-EXP(-'DGL 4'!$B$26*D386)) + ('DGL 4'!$P$8/'DGL 4'!$B$27)*(1-EXP(-'DGL 4'!$B$27*D386))+ ('DGL 4'!$P$9/'DGL 4'!$B$28)*(1-EXP(-'DGL 4'!$B$28*D386))</f>
        <v>7.615468641481046</v>
      </c>
      <c r="J386" s="21">
        <f>(I386+Systeme!$K$21)/Systeme!$K$18</f>
        <v>1.5230937282962091E-2</v>
      </c>
      <c r="L386" s="8">
        <f t="shared" si="10"/>
        <v>1.4659106795926902E-5</v>
      </c>
      <c r="M386" s="21">
        <f>(L386+Systeme!$S$21)/Systeme!$S$18</f>
        <v>2.9318213591853806E-8</v>
      </c>
      <c r="O386" s="8">
        <f>('DGL 4'!$P$15/'DGL 4'!$B$26)*(1-EXP(-'DGL 4'!$B$26*D386)) + ('DGL 4'!$P$16/'DGL 4'!$B$27)*(1-EXP(-'DGL 4'!$B$27*D386))+ ('DGL 4'!$P$17/'DGL 4'!$B$28)*(1-EXP(-'DGL 4'!$B$28*D386))</f>
        <v>3.758049045132078E-9</v>
      </c>
      <c r="P386" s="21">
        <f>(O386+Systeme!$AA$21)/Systeme!$AA$18</f>
        <v>1.8790245225660392E-12</v>
      </c>
    </row>
    <row r="387" spans="1:16" x14ac:dyDescent="0.25">
      <c r="A387" s="4">
        <f t="shared" si="11"/>
        <v>385</v>
      </c>
      <c r="D387" s="19">
        <f>A387*0.001 *Systeme!$G$6</f>
        <v>385</v>
      </c>
      <c r="F387" s="8">
        <f>('DGL 4'!$P$3/'DGL 4'!$B$26)*(1-EXP(-'DGL 4'!$B$26*D387)) + ('DGL 4'!$P$4/'DGL 4'!$B$27)*(1-EXP(-'DGL 4'!$B$27*D387))+ ('DGL 4'!$P$5/'DGL 4'!$B$28)*(1-EXP(-'DGL 4'!$B$28*D387))</f>
        <v>-7.6351477910466778</v>
      </c>
      <c r="G387" s="21">
        <f>(F387+Systeme!$C$21)/Systeme!$C$18</f>
        <v>0.99847297044179073</v>
      </c>
      <c r="I387" s="8">
        <f>('DGL 4'!$P$7/'DGL 4'!$B$26)*(1-EXP(-'DGL 4'!$B$26*D387)) + ('DGL 4'!$P$8/'DGL 4'!$B$27)*(1-EXP(-'DGL 4'!$B$27*D387))+ ('DGL 4'!$P$9/'DGL 4'!$B$28)*(1-EXP(-'DGL 4'!$B$28*D387))</f>
        <v>7.6351330519289249</v>
      </c>
      <c r="J387" s="21">
        <f>(I387+Systeme!$K$21)/Systeme!$K$18</f>
        <v>1.527026610385785E-2</v>
      </c>
      <c r="L387" s="8">
        <f t="shared" si="10"/>
        <v>1.4735330274522236E-5</v>
      </c>
      <c r="M387" s="21">
        <f>(L387+Systeme!$S$21)/Systeme!$S$18</f>
        <v>2.9470660549044474E-8</v>
      </c>
      <c r="O387" s="8">
        <f>('DGL 4'!$P$15/'DGL 4'!$B$26)*(1-EXP(-'DGL 4'!$B$26*D387)) + ('DGL 4'!$P$16/'DGL 4'!$B$27)*(1-EXP(-'DGL 4'!$B$27*D387))+ ('DGL 4'!$P$17/'DGL 4'!$B$28)*(1-EXP(-'DGL 4'!$B$28*D387))</f>
        <v>3.7874784376487614E-9</v>
      </c>
      <c r="P387" s="21">
        <f>(O387+Systeme!$AA$21)/Systeme!$AA$18</f>
        <v>1.8937392188243805E-12</v>
      </c>
    </row>
    <row r="388" spans="1:16" x14ac:dyDescent="0.25">
      <c r="A388" s="4">
        <f t="shared" si="11"/>
        <v>386</v>
      </c>
      <c r="D388" s="19">
        <f>A388*0.001 *Systeme!$G$6</f>
        <v>386</v>
      </c>
      <c r="F388" s="8">
        <f>('DGL 4'!$P$3/'DGL 4'!$B$26)*(1-EXP(-'DGL 4'!$B$26*D388)) + ('DGL 4'!$P$4/'DGL 4'!$B$27)*(1-EXP(-'DGL 4'!$B$27*D388))+ ('DGL 4'!$P$5/'DGL 4'!$B$28)*(1-EXP(-'DGL 4'!$B$28*D388))</f>
        <v>-7.6548114125322169</v>
      </c>
      <c r="G388" s="21">
        <f>(F388+Systeme!$C$21)/Systeme!$C$18</f>
        <v>0.99846903771749351</v>
      </c>
      <c r="I388" s="8">
        <f>('DGL 4'!$P$7/'DGL 4'!$B$26)*(1-EXP(-'DGL 4'!$B$26*D388)) + ('DGL 4'!$P$8/'DGL 4'!$B$27)*(1-EXP(-'DGL 4'!$B$27*D388))+ ('DGL 4'!$P$9/'DGL 4'!$B$28)*(1-EXP(-'DGL 4'!$B$28*D388))</f>
        <v>7.6547965969649026</v>
      </c>
      <c r="J388" s="21">
        <f>(I388+Systeme!$K$21)/Systeme!$K$18</f>
        <v>1.5309593193929804E-2</v>
      </c>
      <c r="L388" s="8">
        <f t="shared" ref="L388:L451" si="12">-(F388+I388+O388)</f>
        <v>1.4811750243077073E-5</v>
      </c>
      <c r="M388" s="21">
        <f>(L388+Systeme!$S$21)/Systeme!$S$18</f>
        <v>2.9623500486154144E-8</v>
      </c>
      <c r="O388" s="8">
        <f>('DGL 4'!$P$15/'DGL 4'!$B$26)*(1-EXP(-'DGL 4'!$B$26*D388)) + ('DGL 4'!$P$16/'DGL 4'!$B$27)*(1-EXP(-'DGL 4'!$B$27*D388))+ ('DGL 4'!$P$17/'DGL 4'!$B$28)*(1-EXP(-'DGL 4'!$B$28*D388))</f>
        <v>3.8170712309253813E-9</v>
      </c>
      <c r="P388" s="21">
        <f>(O388+Systeme!$AA$21)/Systeme!$AA$18</f>
        <v>1.9085356154626905E-12</v>
      </c>
    </row>
    <row r="389" spans="1:16" x14ac:dyDescent="0.25">
      <c r="A389" s="4">
        <f t="shared" ref="A389:A452" si="13">A388+1</f>
        <v>387</v>
      </c>
      <c r="D389" s="19">
        <f>A389*0.001 *Systeme!$G$6</f>
        <v>387</v>
      </c>
      <c r="F389" s="8">
        <f>('DGL 4'!$P$3/'DGL 4'!$B$26)*(1-EXP(-'DGL 4'!$B$26*D389)) + ('DGL 4'!$P$4/'DGL 4'!$B$27)*(1-EXP(-'DGL 4'!$B$27*D389))+ ('DGL 4'!$P$5/'DGL 4'!$B$28)*(1-EXP(-'DGL 4'!$B$28*D389))</f>
        <v>-7.6744741688402822</v>
      </c>
      <c r="G389" s="21">
        <f>(F389+Systeme!$C$21)/Systeme!$C$18</f>
        <v>0.99846510516623199</v>
      </c>
      <c r="I389" s="8">
        <f>('DGL 4'!$P$7/'DGL 4'!$B$26)*(1-EXP(-'DGL 4'!$B$26*D389)) + ('DGL 4'!$P$8/'DGL 4'!$B$27)*(1-EXP(-'DGL 4'!$B$27*D389))+ ('DGL 4'!$P$9/'DGL 4'!$B$28)*(1-EXP(-'DGL 4'!$B$28*D389))</f>
        <v>7.6744592766269379</v>
      </c>
      <c r="J389" s="21">
        <f>(I389+Systeme!$K$21)/Systeme!$K$18</f>
        <v>1.5348918553253876E-2</v>
      </c>
      <c r="L389" s="8">
        <f t="shared" si="12"/>
        <v>1.4888366655892941E-5</v>
      </c>
      <c r="M389" s="21">
        <f>(L389+Systeme!$S$21)/Systeme!$S$18</f>
        <v>2.9776733311785883E-8</v>
      </c>
      <c r="O389" s="8">
        <f>('DGL 4'!$P$15/'DGL 4'!$B$26)*(1-EXP(-'DGL 4'!$B$26*D389)) + ('DGL 4'!$P$16/'DGL 4'!$B$27)*(1-EXP(-'DGL 4'!$B$27*D389))+ ('DGL 4'!$P$17/'DGL 4'!$B$28)*(1-EXP(-'DGL 4'!$B$28*D389))</f>
        <v>3.8466883823216891E-9</v>
      </c>
      <c r="P389" s="21">
        <f>(O389+Systeme!$AA$21)/Systeme!$AA$18</f>
        <v>1.9233441911608447E-12</v>
      </c>
    </row>
    <row r="390" spans="1:16" x14ac:dyDescent="0.25">
      <c r="A390" s="4">
        <f t="shared" si="13"/>
        <v>388</v>
      </c>
      <c r="D390" s="19">
        <f>A390*0.001 *Systeme!$G$6</f>
        <v>388</v>
      </c>
      <c r="F390" s="8">
        <f>('DGL 4'!$P$3/'DGL 4'!$B$26)*(1-EXP(-'DGL 4'!$B$26*D390)) + ('DGL 4'!$P$4/'DGL 4'!$B$27)*(1-EXP(-'DGL 4'!$B$27*D390))+ ('DGL 4'!$P$5/'DGL 4'!$B$28)*(1-EXP(-'DGL 4'!$B$28*D390))</f>
        <v>-7.6941360600093773</v>
      </c>
      <c r="G390" s="21">
        <f>(F390+Systeme!$C$21)/Systeme!$C$18</f>
        <v>0.99846117278799806</v>
      </c>
      <c r="I390" s="8">
        <f>('DGL 4'!$P$7/'DGL 4'!$B$26)*(1-EXP(-'DGL 4'!$B$26*D390)) + ('DGL 4'!$P$8/'DGL 4'!$B$27)*(1-EXP(-'DGL 4'!$B$27*D390))+ ('DGL 4'!$P$9/'DGL 4'!$B$28)*(1-EXP(-'DGL 4'!$B$28*D390))</f>
        <v>7.6941210909531934</v>
      </c>
      <c r="J390" s="21">
        <f>(I390+Systeme!$K$21)/Systeme!$K$18</f>
        <v>1.5388242181906387E-2</v>
      </c>
      <c r="L390" s="8">
        <f t="shared" si="12"/>
        <v>1.4965179575376518E-5</v>
      </c>
      <c r="M390" s="21">
        <f>(L390+Systeme!$S$21)/Systeme!$S$18</f>
        <v>2.9930359150753034E-8</v>
      </c>
      <c r="O390" s="8">
        <f>('DGL 4'!$P$15/'DGL 4'!$B$26)*(1-EXP(-'DGL 4'!$B$26*D390)) + ('DGL 4'!$P$16/'DGL 4'!$B$27)*(1-EXP(-'DGL 4'!$B$27*D390))+ ('DGL 4'!$P$17/'DGL 4'!$B$28)*(1-EXP(-'DGL 4'!$B$28*D390))</f>
        <v>3.8766085456738014E-9</v>
      </c>
      <c r="P390" s="21">
        <f>(O390+Systeme!$AA$21)/Systeme!$AA$18</f>
        <v>1.9383042728369009E-12</v>
      </c>
    </row>
    <row r="391" spans="1:16" x14ac:dyDescent="0.25">
      <c r="A391" s="4">
        <f t="shared" si="13"/>
        <v>389</v>
      </c>
      <c r="D391" s="19">
        <f>A391*0.001 *Systeme!$G$6</f>
        <v>389</v>
      </c>
      <c r="F391" s="8">
        <f>('DGL 4'!$P$3/'DGL 4'!$B$26)*(1-EXP(-'DGL 4'!$B$26*D391)) + ('DGL 4'!$P$4/'DGL 4'!$B$27)*(1-EXP(-'DGL 4'!$B$27*D391))+ ('DGL 4'!$P$5/'DGL 4'!$B$28)*(1-EXP(-'DGL 4'!$B$28*D391))</f>
        <v>-7.7137970860772196</v>
      </c>
      <c r="G391" s="21">
        <f>(F391+Systeme!$C$21)/Systeme!$C$18</f>
        <v>0.99845724058278451</v>
      </c>
      <c r="I391" s="8">
        <f>('DGL 4'!$P$7/'DGL 4'!$B$26)*(1-EXP(-'DGL 4'!$B$26*D391)) + ('DGL 4'!$P$8/'DGL 4'!$B$27)*(1-EXP(-'DGL 4'!$B$27*D391))+ ('DGL 4'!$P$9/'DGL 4'!$B$28)*(1-EXP(-'DGL 4'!$B$28*D391))</f>
        <v>7.7137820399817434</v>
      </c>
      <c r="J391" s="21">
        <f>(I391+Systeme!$K$21)/Systeme!$K$18</f>
        <v>1.5427564079963487E-2</v>
      </c>
      <c r="L391" s="8">
        <f t="shared" si="12"/>
        <v>1.5042188922129293E-5</v>
      </c>
      <c r="M391" s="21">
        <f>(L391+Systeme!$S$21)/Systeme!$S$18</f>
        <v>3.0084377844258588E-8</v>
      </c>
      <c r="O391" s="8">
        <f>('DGL 4'!$P$15/'DGL 4'!$B$26)*(1-EXP(-'DGL 4'!$B$26*D391)) + ('DGL 4'!$P$16/'DGL 4'!$B$27)*(1-EXP(-'DGL 4'!$B$27*D391))+ ('DGL 4'!$P$17/'DGL 4'!$B$28)*(1-EXP(-'DGL 4'!$B$28*D391))</f>
        <v>3.9065540717673347E-9</v>
      </c>
      <c r="P391" s="21">
        <f>(O391+Systeme!$AA$21)/Systeme!$AA$18</f>
        <v>1.9532770358836675E-12</v>
      </c>
    </row>
    <row r="392" spans="1:16" x14ac:dyDescent="0.25">
      <c r="A392" s="4">
        <f t="shared" si="13"/>
        <v>390</v>
      </c>
      <c r="D392" s="19">
        <f>A392*0.001 *Systeme!$G$6</f>
        <v>390</v>
      </c>
      <c r="F392" s="8">
        <f>('DGL 4'!$P$3/'DGL 4'!$B$26)*(1-EXP(-'DGL 4'!$B$26*D392)) + ('DGL 4'!$P$4/'DGL 4'!$B$27)*(1-EXP(-'DGL 4'!$B$27*D392))+ ('DGL 4'!$P$5/'DGL 4'!$B$28)*(1-EXP(-'DGL 4'!$B$28*D392))</f>
        <v>-7.7334572470820522</v>
      </c>
      <c r="G392" s="21">
        <f>(F392+Systeme!$C$21)/Systeme!$C$18</f>
        <v>0.99845330855058367</v>
      </c>
      <c r="I392" s="8">
        <f>('DGL 4'!$P$7/'DGL 4'!$B$26)*(1-EXP(-'DGL 4'!$B$26*D392)) + ('DGL 4'!$P$8/'DGL 4'!$B$27)*(1-EXP(-'DGL 4'!$B$27*D392))+ ('DGL 4'!$P$9/'DGL 4'!$B$28)*(1-EXP(-'DGL 4'!$B$28*D392))</f>
        <v>7.7334421237506685</v>
      </c>
      <c r="J392" s="21">
        <f>(I392+Systeme!$K$21)/Systeme!$K$18</f>
        <v>1.5466884247501337E-2</v>
      </c>
      <c r="L392" s="8">
        <f t="shared" si="12"/>
        <v>1.5119394719322185E-5</v>
      </c>
      <c r="M392" s="21">
        <f>(L392+Systeme!$S$21)/Systeme!$S$18</f>
        <v>3.0238789438644369E-8</v>
      </c>
      <c r="O392" s="8">
        <f>('DGL 4'!$P$15/'DGL 4'!$B$26)*(1-EXP(-'DGL 4'!$B$26*D392)) + ('DGL 4'!$P$16/'DGL 4'!$B$27)*(1-EXP(-'DGL 4'!$B$27*D392))+ ('DGL 4'!$P$17/'DGL 4'!$B$28)*(1-EXP(-'DGL 4'!$B$28*D392))</f>
        <v>3.936664326334785E-9</v>
      </c>
      <c r="P392" s="21">
        <f>(O392+Systeme!$AA$21)/Systeme!$AA$18</f>
        <v>1.9683321631673926E-12</v>
      </c>
    </row>
    <row r="393" spans="1:16" x14ac:dyDescent="0.25">
      <c r="A393" s="4">
        <f t="shared" si="13"/>
        <v>391</v>
      </c>
      <c r="D393" s="19">
        <f>A393*0.001 *Systeme!$G$6</f>
        <v>391</v>
      </c>
      <c r="F393" s="8">
        <f>('DGL 4'!$P$3/'DGL 4'!$B$26)*(1-EXP(-'DGL 4'!$B$26*D393)) + ('DGL 4'!$P$4/'DGL 4'!$B$27)*(1-EXP(-'DGL 4'!$B$27*D393))+ ('DGL 4'!$P$5/'DGL 4'!$B$28)*(1-EXP(-'DGL 4'!$B$28*D393))</f>
        <v>-7.7531165430621192</v>
      </c>
      <c r="G393" s="21">
        <f>(F393+Systeme!$C$21)/Systeme!$C$18</f>
        <v>0.99844937669138767</v>
      </c>
      <c r="I393" s="8">
        <f>('DGL 4'!$P$7/'DGL 4'!$B$26)*(1-EXP(-'DGL 4'!$B$26*D393)) + ('DGL 4'!$P$8/'DGL 4'!$B$27)*(1-EXP(-'DGL 4'!$B$27*D393))+ ('DGL 4'!$P$9/'DGL 4'!$B$28)*(1-EXP(-'DGL 4'!$B$28*D393))</f>
        <v>7.7531013422980424</v>
      </c>
      <c r="J393" s="21">
        <f>(I393+Systeme!$K$21)/Systeme!$K$18</f>
        <v>1.5506202684596085E-2</v>
      </c>
      <c r="L393" s="8">
        <f t="shared" si="12"/>
        <v>1.5196796998291889E-5</v>
      </c>
      <c r="M393" s="21">
        <f>(L393+Systeme!$S$21)/Systeme!$S$18</f>
        <v>3.0393593996583774E-8</v>
      </c>
      <c r="O393" s="8">
        <f>('DGL 4'!$P$15/'DGL 4'!$B$26)*(1-EXP(-'DGL 4'!$B$26*D393)) + ('DGL 4'!$P$16/'DGL 4'!$B$27)*(1-EXP(-'DGL 4'!$B$27*D393))+ ('DGL 4'!$P$17/'DGL 4'!$B$28)*(1-EXP(-'DGL 4'!$B$28*D393))</f>
        <v>3.9670785029373434E-9</v>
      </c>
      <c r="P393" s="21">
        <f>(O393+Systeme!$AA$21)/Systeme!$AA$18</f>
        <v>1.9835392514686715E-12</v>
      </c>
    </row>
    <row r="394" spans="1:16" x14ac:dyDescent="0.25">
      <c r="A394" s="4">
        <f t="shared" si="13"/>
        <v>392</v>
      </c>
      <c r="D394" s="19">
        <f>A394*0.001 *Systeme!$G$6</f>
        <v>392</v>
      </c>
      <c r="F394" s="8">
        <f>('DGL 4'!$P$3/'DGL 4'!$B$26)*(1-EXP(-'DGL 4'!$B$26*D394)) + ('DGL 4'!$P$4/'DGL 4'!$B$27)*(1-EXP(-'DGL 4'!$B$27*D394))+ ('DGL 4'!$P$5/'DGL 4'!$B$28)*(1-EXP(-'DGL 4'!$B$28*D394))</f>
        <v>-7.7727749740550873</v>
      </c>
      <c r="G394" s="21">
        <f>(F394+Systeme!$C$21)/Systeme!$C$18</f>
        <v>0.99844544500518895</v>
      </c>
      <c r="I394" s="8">
        <f>('DGL 4'!$P$7/'DGL 4'!$B$26)*(1-EXP(-'DGL 4'!$B$26*D394)) + ('DGL 4'!$P$8/'DGL 4'!$B$27)*(1-EXP(-'DGL 4'!$B$27*D394))+ ('DGL 4'!$P$9/'DGL 4'!$B$28)*(1-EXP(-'DGL 4'!$B$28*D394))</f>
        <v>7.7727596956618941</v>
      </c>
      <c r="J394" s="21">
        <f>(I394+Systeme!$K$21)/Systeme!$K$18</f>
        <v>1.5545519391323788E-2</v>
      </c>
      <c r="L394" s="8">
        <f t="shared" si="12"/>
        <v>1.5274395673799514E-5</v>
      </c>
      <c r="M394" s="21">
        <f>(L394+Systeme!$S$21)/Systeme!$S$18</f>
        <v>3.0548791347599029E-8</v>
      </c>
      <c r="O394" s="8">
        <f>('DGL 4'!$P$15/'DGL 4'!$B$26)*(1-EXP(-'DGL 4'!$B$26*D394)) + ('DGL 4'!$P$16/'DGL 4'!$B$27)*(1-EXP(-'DGL 4'!$B$27*D394))+ ('DGL 4'!$P$17/'DGL 4'!$B$28)*(1-EXP(-'DGL 4'!$B$28*D394))</f>
        <v>3.9975194636703709E-9</v>
      </c>
      <c r="P394" s="21">
        <f>(O394+Systeme!$AA$21)/Systeme!$AA$18</f>
        <v>1.9987597318351854E-12</v>
      </c>
    </row>
    <row r="395" spans="1:16" x14ac:dyDescent="0.25">
      <c r="A395" s="4">
        <f t="shared" si="13"/>
        <v>393</v>
      </c>
      <c r="D395" s="19">
        <f>A395*0.001 *Systeme!$G$6</f>
        <v>393</v>
      </c>
      <c r="F395" s="8">
        <f>('DGL 4'!$P$3/'DGL 4'!$B$26)*(1-EXP(-'DGL 4'!$B$26*D395)) + ('DGL 4'!$P$4/'DGL 4'!$B$27)*(1-EXP(-'DGL 4'!$B$27*D395))+ ('DGL 4'!$P$5/'DGL 4'!$B$28)*(1-EXP(-'DGL 4'!$B$28*D395))</f>
        <v>-7.7924325400993029</v>
      </c>
      <c r="G395" s="21">
        <f>(F395+Systeme!$C$21)/Systeme!$C$18</f>
        <v>0.99844151349198018</v>
      </c>
      <c r="I395" s="8">
        <f>('DGL 4'!$P$7/'DGL 4'!$B$26)*(1-EXP(-'DGL 4'!$B$26*D395)) + ('DGL 4'!$P$8/'DGL 4'!$B$27)*(1-EXP(-'DGL 4'!$B$27*D395))+ ('DGL 4'!$P$9/'DGL 4'!$B$28)*(1-EXP(-'DGL 4'!$B$28*D395))</f>
        <v>7.7924171838804002</v>
      </c>
      <c r="J395" s="21">
        <f>(I395+Systeme!$K$21)/Systeme!$K$18</f>
        <v>1.55848343677608E-2</v>
      </c>
      <c r="L395" s="8">
        <f t="shared" si="12"/>
        <v>1.5352190776462714E-5</v>
      </c>
      <c r="M395" s="21">
        <f>(L395+Systeme!$S$21)/Systeme!$S$18</f>
        <v>3.0704381552925427E-8</v>
      </c>
      <c r="O395" s="8">
        <f>('DGL 4'!$P$15/'DGL 4'!$B$26)*(1-EXP(-'DGL 4'!$B$26*D395)) + ('DGL 4'!$P$16/'DGL 4'!$B$27)*(1-EXP(-'DGL 4'!$B$27*D395))+ ('DGL 4'!$P$17/'DGL 4'!$B$28)*(1-EXP(-'DGL 4'!$B$28*D395))</f>
        <v>4.0281262329595197E-9</v>
      </c>
      <c r="P395" s="21">
        <f>(O395+Systeme!$AA$21)/Systeme!$AA$18</f>
        <v>2.01406311647976E-12</v>
      </c>
    </row>
    <row r="396" spans="1:16" x14ac:dyDescent="0.25">
      <c r="A396" s="4">
        <f t="shared" si="13"/>
        <v>394</v>
      </c>
      <c r="D396" s="19">
        <f>A396*0.001 *Systeme!$G$6</f>
        <v>394</v>
      </c>
      <c r="F396" s="8">
        <f>('DGL 4'!$P$3/'DGL 4'!$B$26)*(1-EXP(-'DGL 4'!$B$26*D396)) + ('DGL 4'!$P$4/'DGL 4'!$B$27)*(1-EXP(-'DGL 4'!$B$27*D396))+ ('DGL 4'!$P$5/'DGL 4'!$B$28)*(1-EXP(-'DGL 4'!$B$28*D396))</f>
        <v>-7.8120892412327487</v>
      </c>
      <c r="G396" s="21">
        <f>(F396+Systeme!$C$21)/Systeme!$C$18</f>
        <v>0.99843758215175349</v>
      </c>
      <c r="I396" s="8">
        <f>('DGL 4'!$P$7/'DGL 4'!$B$26)*(1-EXP(-'DGL 4'!$B$26*D396)) + ('DGL 4'!$P$8/'DGL 4'!$B$27)*(1-EXP(-'DGL 4'!$B$27*D396))+ ('DGL 4'!$P$9/'DGL 4'!$B$28)*(1-EXP(-'DGL 4'!$B$28*D396))</f>
        <v>7.8120738069915525</v>
      </c>
      <c r="J396" s="21">
        <f>(I396+Systeme!$K$21)/Systeme!$K$18</f>
        <v>1.5624147613983105E-2</v>
      </c>
      <c r="L396" s="8">
        <f t="shared" si="12"/>
        <v>1.5430182296983152E-5</v>
      </c>
      <c r="M396" s="21">
        <f>(L396+Systeme!$S$21)/Systeme!$S$18</f>
        <v>3.0860364593966307E-8</v>
      </c>
      <c r="O396" s="8">
        <f>('DGL 4'!$P$15/'DGL 4'!$B$26)*(1-EXP(-'DGL 4'!$B$26*D396)) + ('DGL 4'!$P$16/'DGL 4'!$B$27)*(1-EXP(-'DGL 4'!$B$27*D396))+ ('DGL 4'!$P$17/'DGL 4'!$B$28)*(1-EXP(-'DGL 4'!$B$28*D396))</f>
        <v>4.0588992273552643E-9</v>
      </c>
      <c r="P396" s="21">
        <f>(O396+Systeme!$AA$21)/Systeme!$AA$18</f>
        <v>2.0294496136776323E-12</v>
      </c>
    </row>
    <row r="397" spans="1:16" x14ac:dyDescent="0.25">
      <c r="A397" s="4">
        <f t="shared" si="13"/>
        <v>395</v>
      </c>
      <c r="D397" s="19">
        <f>A397*0.001 *Systeme!$G$6</f>
        <v>395</v>
      </c>
      <c r="F397" s="8">
        <f>('DGL 4'!$P$3/'DGL 4'!$B$26)*(1-EXP(-'DGL 4'!$B$26*D397)) + ('DGL 4'!$P$4/'DGL 4'!$B$27)*(1-EXP(-'DGL 4'!$B$27*D397))+ ('DGL 4'!$P$5/'DGL 4'!$B$28)*(1-EXP(-'DGL 4'!$B$28*D397))</f>
        <v>-7.8317450774935091</v>
      </c>
      <c r="G397" s="21">
        <f>(F397+Systeme!$C$21)/Systeme!$C$18</f>
        <v>0.99843365098450121</v>
      </c>
      <c r="I397" s="8">
        <f>('DGL 4'!$P$7/'DGL 4'!$B$26)*(1-EXP(-'DGL 4'!$B$26*D397)) + ('DGL 4'!$P$8/'DGL 4'!$B$27)*(1-EXP(-'DGL 4'!$B$27*D397))+ ('DGL 4'!$P$9/'DGL 4'!$B$28)*(1-EXP(-'DGL 4'!$B$28*D397))</f>
        <v>7.8317295650334451</v>
      </c>
      <c r="J397" s="21">
        <f>(I397+Systeme!$K$21)/Systeme!$K$18</f>
        <v>1.5663459130066889E-2</v>
      </c>
      <c r="L397" s="8">
        <f t="shared" si="12"/>
        <v>1.5508370225173233E-5</v>
      </c>
      <c r="M397" s="21">
        <f>(L397+Systeme!$S$21)/Systeme!$S$18</f>
        <v>3.1016740450346463E-8</v>
      </c>
      <c r="O397" s="8">
        <f>('DGL 4'!$P$15/'DGL 4'!$B$26)*(1-EXP(-'DGL 4'!$B$26*D397)) + ('DGL 4'!$P$16/'DGL 4'!$B$27)*(1-EXP(-'DGL 4'!$B$27*D397))+ ('DGL 4'!$P$17/'DGL 4'!$B$28)*(1-EXP(-'DGL 4'!$B$28*D397))</f>
        <v>4.0898388644922817E-9</v>
      </c>
      <c r="P397" s="21">
        <f>(O397+Systeme!$AA$21)/Systeme!$AA$18</f>
        <v>2.0449194322461407E-12</v>
      </c>
    </row>
    <row r="398" spans="1:16" x14ac:dyDescent="0.25">
      <c r="A398" s="4">
        <f t="shared" si="13"/>
        <v>396</v>
      </c>
      <c r="D398" s="19">
        <f>A398*0.001 *Systeme!$G$6</f>
        <v>396</v>
      </c>
      <c r="F398" s="8">
        <f>('DGL 4'!$P$3/'DGL 4'!$B$26)*(1-EXP(-'DGL 4'!$B$26*D398)) + ('DGL 4'!$P$4/'DGL 4'!$B$27)*(1-EXP(-'DGL 4'!$B$27*D398))+ ('DGL 4'!$P$5/'DGL 4'!$B$28)*(1-EXP(-'DGL 4'!$B$28*D398))</f>
        <v>-7.8514000489196194</v>
      </c>
      <c r="G398" s="21">
        <f>(F398+Systeme!$C$21)/Systeme!$C$18</f>
        <v>0.99842971999021612</v>
      </c>
      <c r="I398" s="8">
        <f>('DGL 4'!$P$7/'DGL 4'!$B$26)*(1-EXP(-'DGL 4'!$B$26*D398)) + ('DGL 4'!$P$8/'DGL 4'!$B$27)*(1-EXP(-'DGL 4'!$B$27*D398))+ ('DGL 4'!$P$9/'DGL 4'!$B$28)*(1-EXP(-'DGL 4'!$B$28*D398))</f>
        <v>7.8513844580441239</v>
      </c>
      <c r="J398" s="21">
        <f>(I398+Systeme!$K$21)/Systeme!$K$18</f>
        <v>1.5702768916088249E-2</v>
      </c>
      <c r="L398" s="8">
        <f t="shared" si="12"/>
        <v>1.5586754549788695E-5</v>
      </c>
      <c r="M398" s="21">
        <f>(L398+Systeme!$S$21)/Systeme!$S$18</f>
        <v>3.1173509099577389E-8</v>
      </c>
      <c r="O398" s="8">
        <f>('DGL 4'!$P$15/'DGL 4'!$B$26)*(1-EXP(-'DGL 4'!$B$26*D398)) + ('DGL 4'!$P$16/'DGL 4'!$B$27)*(1-EXP(-'DGL 4'!$B$27*D398))+ ('DGL 4'!$P$17/'DGL 4'!$B$28)*(1-EXP(-'DGL 4'!$B$28*D398))</f>
        <v>4.1209457304902664E-9</v>
      </c>
      <c r="P398" s="21">
        <f>(O398+Systeme!$AA$21)/Systeme!$AA$18</f>
        <v>2.060472865245133E-12</v>
      </c>
    </row>
    <row r="399" spans="1:16" x14ac:dyDescent="0.25">
      <c r="A399" s="4">
        <f t="shared" si="13"/>
        <v>397</v>
      </c>
      <c r="D399" s="19">
        <f>A399*0.001 *Systeme!$G$6</f>
        <v>397</v>
      </c>
      <c r="F399" s="8">
        <f>('DGL 4'!$P$3/'DGL 4'!$B$26)*(1-EXP(-'DGL 4'!$B$26*D399)) + ('DGL 4'!$P$4/'DGL 4'!$B$27)*(1-EXP(-'DGL 4'!$B$27*D399))+ ('DGL 4'!$P$5/'DGL 4'!$B$28)*(1-EXP(-'DGL 4'!$B$28*D399))</f>
        <v>-7.8710541555491647</v>
      </c>
      <c r="G399" s="21">
        <f>(F399+Systeme!$C$21)/Systeme!$C$18</f>
        <v>0.99842578916889013</v>
      </c>
      <c r="I399" s="8">
        <f>('DGL 4'!$P$7/'DGL 4'!$B$26)*(1-EXP(-'DGL 4'!$B$26*D399)) + ('DGL 4'!$P$8/'DGL 4'!$B$27)*(1-EXP(-'DGL 4'!$B$27*D399))+ ('DGL 4'!$P$9/'DGL 4'!$B$28)*(1-EXP(-'DGL 4'!$B$28*D399))</f>
        <v>7.8710384860616802</v>
      </c>
      <c r="J399" s="21">
        <f>(I399+Systeme!$K$21)/Systeme!$K$18</f>
        <v>1.5742076972123362E-2</v>
      </c>
      <c r="L399" s="8">
        <f t="shared" si="12"/>
        <v>1.5665335264364874E-5</v>
      </c>
      <c r="M399" s="21">
        <f>(L399+Systeme!$S$21)/Systeme!$S$18</f>
        <v>3.133067052872975E-8</v>
      </c>
      <c r="O399" s="8">
        <f>('DGL 4'!$P$15/'DGL 4'!$B$26)*(1-EXP(-'DGL 4'!$B$26*D399)) + ('DGL 4'!$P$16/'DGL 4'!$B$27)*(1-EXP(-'DGL 4'!$B$27*D399))+ ('DGL 4'!$P$17/'DGL 4'!$B$28)*(1-EXP(-'DGL 4'!$B$28*D399))</f>
        <v>4.1522200727641539E-9</v>
      </c>
      <c r="P399" s="21">
        <f>(O399+Systeme!$AA$21)/Systeme!$AA$18</f>
        <v>2.0761100363820769E-12</v>
      </c>
    </row>
    <row r="400" spans="1:16" x14ac:dyDescent="0.25">
      <c r="A400" s="4">
        <f t="shared" si="13"/>
        <v>398</v>
      </c>
      <c r="D400" s="19">
        <f>A400*0.001 *Systeme!$G$6</f>
        <v>398</v>
      </c>
      <c r="F400" s="8">
        <f>('DGL 4'!$P$3/'DGL 4'!$B$26)*(1-EXP(-'DGL 4'!$B$26*D400)) + ('DGL 4'!$P$4/'DGL 4'!$B$27)*(1-EXP(-'DGL 4'!$B$27*D400))+ ('DGL 4'!$P$5/'DGL 4'!$B$28)*(1-EXP(-'DGL 4'!$B$28*D400))</f>
        <v>-7.8907073974202309</v>
      </c>
      <c r="G400" s="21">
        <f>(F400+Systeme!$C$21)/Systeme!$C$18</f>
        <v>0.9984218585205159</v>
      </c>
      <c r="I400" s="8">
        <f>('DGL 4'!$P$7/'DGL 4'!$B$26)*(1-EXP(-'DGL 4'!$B$26*D400)) + ('DGL 4'!$P$8/'DGL 4'!$B$27)*(1-EXP(-'DGL 4'!$B$27*D400))+ ('DGL 4'!$P$9/'DGL 4'!$B$28)*(1-EXP(-'DGL 4'!$B$28*D400))</f>
        <v>7.8906916491242072</v>
      </c>
      <c r="J400" s="21">
        <f>(I400+Systeme!$K$21)/Systeme!$K$18</f>
        <v>1.5781383298248415E-2</v>
      </c>
      <c r="L400" s="8">
        <f t="shared" si="12"/>
        <v>1.5744112361550013E-5</v>
      </c>
      <c r="M400" s="21">
        <f>(L400+Systeme!$S$21)/Systeme!$S$18</f>
        <v>3.1488224723100025E-8</v>
      </c>
      <c r="O400" s="8">
        <f>('DGL 4'!$P$15/'DGL 4'!$B$26)*(1-EXP(-'DGL 4'!$B$26*D400)) + ('DGL 4'!$P$16/'DGL 4'!$B$27)*(1-EXP(-'DGL 4'!$B$27*D400))+ ('DGL 4'!$P$17/'DGL 4'!$B$28)*(1-EXP(-'DGL 4'!$B$28*D400))</f>
        <v>4.1836621376446781E-9</v>
      </c>
      <c r="P400" s="21">
        <f>(O400+Systeme!$AA$21)/Systeme!$AA$18</f>
        <v>2.0918310688223391E-12</v>
      </c>
    </row>
    <row r="401" spans="1:16" x14ac:dyDescent="0.25">
      <c r="A401" s="4">
        <f t="shared" si="13"/>
        <v>399</v>
      </c>
      <c r="D401" s="19">
        <f>A401*0.001 *Systeme!$G$6</f>
        <v>399</v>
      </c>
      <c r="F401" s="8">
        <f>('DGL 4'!$P$3/'DGL 4'!$B$26)*(1-EXP(-'DGL 4'!$B$26*D401)) + ('DGL 4'!$P$4/'DGL 4'!$B$27)*(1-EXP(-'DGL 4'!$B$27*D401))+ ('DGL 4'!$P$5/'DGL 4'!$B$28)*(1-EXP(-'DGL 4'!$B$28*D401))</f>
        <v>-7.9103597745706935</v>
      </c>
      <c r="G401" s="21">
        <f>(F401+Systeme!$C$21)/Systeme!$C$18</f>
        <v>0.99841792804508589</v>
      </c>
      <c r="I401" s="8">
        <f>('DGL 4'!$P$7/'DGL 4'!$B$26)*(1-EXP(-'DGL 4'!$B$26*D401)) + ('DGL 4'!$P$8/'DGL 4'!$B$27)*(1-EXP(-'DGL 4'!$B$27*D401))+ ('DGL 4'!$P$9/'DGL 4'!$B$28)*(1-EXP(-'DGL 4'!$B$28*D401))</f>
        <v>7.9103439472697668</v>
      </c>
      <c r="J401" s="21">
        <f>(I401+Systeme!$K$21)/Systeme!$K$18</f>
        <v>1.5820687894539533E-2</v>
      </c>
      <c r="L401" s="8">
        <f t="shared" si="12"/>
        <v>1.5823085793186887E-5</v>
      </c>
      <c r="M401" s="21">
        <f>(L401+Systeme!$S$21)/Systeme!$S$18</f>
        <v>3.1646171586373774E-8</v>
      </c>
      <c r="O401" s="8">
        <f>('DGL 4'!$P$15/'DGL 4'!$B$26)*(1-EXP(-'DGL 4'!$B$26*D401)) + ('DGL 4'!$P$16/'DGL 4'!$B$27)*(1-EXP(-'DGL 4'!$B$27*D401))+ ('DGL 4'!$P$17/'DGL 4'!$B$28)*(1-EXP(-'DGL 4'!$B$28*D401))</f>
        <v>4.2151335648884375E-9</v>
      </c>
      <c r="P401" s="21">
        <f>(O401+Systeme!$AA$21)/Systeme!$AA$18</f>
        <v>2.1075667824442186E-12</v>
      </c>
    </row>
    <row r="402" spans="1:16" x14ac:dyDescent="0.25">
      <c r="A402" s="4">
        <f t="shared" si="13"/>
        <v>400</v>
      </c>
      <c r="D402" s="19">
        <f>A402*0.001 *Systeme!$G$6</f>
        <v>400</v>
      </c>
      <c r="F402" s="8">
        <f>('DGL 4'!$P$3/'DGL 4'!$B$26)*(1-EXP(-'DGL 4'!$B$26*D402)) + ('DGL 4'!$P$4/'DGL 4'!$B$27)*(1-EXP(-'DGL 4'!$B$27*D402))+ ('DGL 4'!$P$5/'DGL 4'!$B$28)*(1-EXP(-'DGL 4'!$B$28*D402))</f>
        <v>-7.9300112870389032</v>
      </c>
      <c r="G402" s="21">
        <f>(F402+Systeme!$C$21)/Systeme!$C$18</f>
        <v>0.99841399774259221</v>
      </c>
      <c r="I402" s="8">
        <f>('DGL 4'!$P$7/'DGL 4'!$B$26)*(1-EXP(-'DGL 4'!$B$26*D402)) + ('DGL 4'!$P$8/'DGL 4'!$B$27)*(1-EXP(-'DGL 4'!$B$27*D402))+ ('DGL 4'!$P$9/'DGL 4'!$B$28)*(1-EXP(-'DGL 4'!$B$28*D402))</f>
        <v>7.9299953805363677</v>
      </c>
      <c r="J402" s="21">
        <f>(I402+Systeme!$K$21)/Systeme!$K$18</f>
        <v>1.5859990761072737E-2</v>
      </c>
      <c r="L402" s="8">
        <f t="shared" si="12"/>
        <v>1.5902255622912741E-5</v>
      </c>
      <c r="M402" s="21">
        <f>(L402+Systeme!$S$21)/Systeme!$S$18</f>
        <v>3.1804511245825484E-8</v>
      </c>
      <c r="O402" s="8">
        <f>('DGL 4'!$P$15/'DGL 4'!$B$26)*(1-EXP(-'DGL 4'!$B$26*D402)) + ('DGL 4'!$P$16/'DGL 4'!$B$27)*(1-EXP(-'DGL 4'!$B$27*D402))+ ('DGL 4'!$P$17/'DGL 4'!$B$28)*(1-EXP(-'DGL 4'!$B$28*D402))</f>
        <v>4.2469126659405027E-9</v>
      </c>
      <c r="P402" s="21">
        <f>(O402+Systeme!$AA$21)/Systeme!$AA$18</f>
        <v>2.1234563329702514E-12</v>
      </c>
    </row>
    <row r="403" spans="1:16" x14ac:dyDescent="0.25">
      <c r="A403" s="4">
        <f t="shared" si="13"/>
        <v>401</v>
      </c>
      <c r="D403" s="19">
        <f>A403*0.001 *Systeme!$G$6</f>
        <v>401</v>
      </c>
      <c r="F403" s="8">
        <f>('DGL 4'!$P$3/'DGL 4'!$B$26)*(1-EXP(-'DGL 4'!$B$26*D403)) + ('DGL 4'!$P$4/'DGL 4'!$B$27)*(1-EXP(-'DGL 4'!$B$27*D403))+ ('DGL 4'!$P$5/'DGL 4'!$B$28)*(1-EXP(-'DGL 4'!$B$28*D403))</f>
        <v>-7.9496619348626298</v>
      </c>
      <c r="G403" s="21">
        <f>(F403+Systeme!$C$21)/Systeme!$C$18</f>
        <v>0.99841006761302742</v>
      </c>
      <c r="I403" s="8">
        <f>('DGL 4'!$P$7/'DGL 4'!$B$26)*(1-EXP(-'DGL 4'!$B$26*D403)) + ('DGL 4'!$P$8/'DGL 4'!$B$27)*(1-EXP(-'DGL 4'!$B$27*D403))+ ('DGL 4'!$P$9/'DGL 4'!$B$28)*(1-EXP(-'DGL 4'!$B$28*D403))</f>
        <v>7.9496459489621367</v>
      </c>
      <c r="J403" s="21">
        <f>(I403+Systeme!$K$21)/Systeme!$K$18</f>
        <v>1.5899291897924273E-2</v>
      </c>
      <c r="L403" s="8">
        <f t="shared" si="12"/>
        <v>1.5981621771327982E-5</v>
      </c>
      <c r="M403" s="21">
        <f>(L403+Systeme!$S$21)/Systeme!$S$18</f>
        <v>3.1963243542655967E-8</v>
      </c>
      <c r="O403" s="8">
        <f>('DGL 4'!$P$15/'DGL 4'!$B$26)*(1-EXP(-'DGL 4'!$B$26*D403)) + ('DGL 4'!$P$16/'DGL 4'!$B$27)*(1-EXP(-'DGL 4'!$B$27*D403))+ ('DGL 4'!$P$17/'DGL 4'!$B$28)*(1-EXP(-'DGL 4'!$B$28*D403))</f>
        <v>4.2787217926706922E-9</v>
      </c>
      <c r="P403" s="21">
        <f>(O403+Systeme!$AA$21)/Systeme!$AA$18</f>
        <v>2.1393608963353459E-12</v>
      </c>
    </row>
    <row r="404" spans="1:16" x14ac:dyDescent="0.25">
      <c r="A404" s="4">
        <f t="shared" si="13"/>
        <v>402</v>
      </c>
      <c r="D404" s="19">
        <f>A404*0.001 *Systeme!$G$6</f>
        <v>402</v>
      </c>
      <c r="F404" s="8">
        <f>('DGL 4'!$P$3/'DGL 4'!$B$26)*(1-EXP(-'DGL 4'!$B$26*D404)) + ('DGL 4'!$P$4/'DGL 4'!$B$27)*(1-EXP(-'DGL 4'!$B$27*D404))+ ('DGL 4'!$P$5/'DGL 4'!$B$28)*(1-EXP(-'DGL 4'!$B$28*D404))</f>
        <v>-7.9693117180802231</v>
      </c>
      <c r="G404" s="21">
        <f>(F404+Systeme!$C$21)/Systeme!$C$18</f>
        <v>0.99840613765638386</v>
      </c>
      <c r="I404" s="8">
        <f>('DGL 4'!$P$7/'DGL 4'!$B$26)*(1-EXP(-'DGL 4'!$B$26*D404)) + ('DGL 4'!$P$8/'DGL 4'!$B$27)*(1-EXP(-'DGL 4'!$B$27*D404))+ ('DGL 4'!$P$9/'DGL 4'!$B$28)*(1-EXP(-'DGL 4'!$B$28*D404))</f>
        <v>7.9692956525850853</v>
      </c>
      <c r="J404" s="21">
        <f>(I404+Systeme!$K$21)/Systeme!$K$18</f>
        <v>1.5938591305170172E-2</v>
      </c>
      <c r="L404" s="8">
        <f t="shared" si="12"/>
        <v>1.6061184298516492E-5</v>
      </c>
      <c r="M404" s="21">
        <f>(L404+Systeme!$S$21)/Systeme!$S$18</f>
        <v>3.2122368597032986E-8</v>
      </c>
      <c r="O404" s="8">
        <f>('DGL 4'!$P$15/'DGL 4'!$B$26)*(1-EXP(-'DGL 4'!$B$26*D404)) + ('DGL 4'!$P$16/'DGL 4'!$B$27)*(1-EXP(-'DGL 4'!$B$27*D404))+ ('DGL 4'!$P$17/'DGL 4'!$B$28)*(1-EXP(-'DGL 4'!$B$28*D404))</f>
        <v>4.3108392571745979E-9</v>
      </c>
      <c r="P404" s="21">
        <f>(O404+Systeme!$AA$21)/Systeme!$AA$18</f>
        <v>2.1554196285872989E-12</v>
      </c>
    </row>
    <row r="405" spans="1:16" x14ac:dyDescent="0.25">
      <c r="A405" s="4">
        <f t="shared" si="13"/>
        <v>403</v>
      </c>
      <c r="D405" s="19">
        <f>A405*0.001 *Systeme!$G$6</f>
        <v>403</v>
      </c>
      <c r="F405" s="8">
        <f>('DGL 4'!$P$3/'DGL 4'!$B$26)*(1-EXP(-'DGL 4'!$B$26*D405)) + ('DGL 4'!$P$4/'DGL 4'!$B$27)*(1-EXP(-'DGL 4'!$B$27*D405))+ ('DGL 4'!$P$5/'DGL 4'!$B$28)*(1-EXP(-'DGL 4'!$B$28*D405))</f>
        <v>-7.988960636729403</v>
      </c>
      <c r="G405" s="21">
        <f>(F405+Systeme!$C$21)/Systeme!$C$18</f>
        <v>0.9984022078726541</v>
      </c>
      <c r="I405" s="8">
        <f>('DGL 4'!$P$7/'DGL 4'!$B$26)*(1-EXP(-'DGL 4'!$B$26*D405)) + ('DGL 4'!$P$8/'DGL 4'!$B$27)*(1-EXP(-'DGL 4'!$B$27*D405))+ ('DGL 4'!$P$9/'DGL 4'!$B$28)*(1-EXP(-'DGL 4'!$B$28*D405))</f>
        <v>7.9889444914432888</v>
      </c>
      <c r="J405" s="21">
        <f>(I405+Systeme!$K$21)/Systeme!$K$18</f>
        <v>1.5977888982886577E-2</v>
      </c>
      <c r="L405" s="8">
        <f t="shared" si="12"/>
        <v>1.6140943126686114E-5</v>
      </c>
      <c r="M405" s="21">
        <f>(L405+Systeme!$S$21)/Systeme!$S$18</f>
        <v>3.2281886253372232E-8</v>
      </c>
      <c r="O405" s="8">
        <f>('DGL 4'!$P$15/'DGL 4'!$B$26)*(1-EXP(-'DGL 4'!$B$26*D405)) + ('DGL 4'!$P$16/'DGL 4'!$B$27)*(1-EXP(-'DGL 4'!$B$27*D405))+ ('DGL 4'!$P$17/'DGL 4'!$B$28)*(1-EXP(-'DGL 4'!$B$28*D405))</f>
        <v>4.3429875802407369E-9</v>
      </c>
      <c r="P405" s="21">
        <f>(O405+Systeme!$AA$21)/Systeme!$AA$18</f>
        <v>2.1714937901203687E-12</v>
      </c>
    </row>
    <row r="406" spans="1:16" x14ac:dyDescent="0.25">
      <c r="A406" s="4">
        <f t="shared" si="13"/>
        <v>404</v>
      </c>
      <c r="D406" s="19">
        <f>A406*0.001 *Systeme!$G$6</f>
        <v>404</v>
      </c>
      <c r="F406" s="8">
        <f>('DGL 4'!$P$3/'DGL 4'!$B$26)*(1-EXP(-'DGL 4'!$B$26*D406)) + ('DGL 4'!$P$4/'DGL 4'!$B$27)*(1-EXP(-'DGL 4'!$B$27*D406))+ ('DGL 4'!$P$5/'DGL 4'!$B$28)*(1-EXP(-'DGL 4'!$B$28*D406))</f>
        <v>-8.0086086908483622</v>
      </c>
      <c r="G406" s="21">
        <f>(F406+Systeme!$C$21)/Systeme!$C$18</f>
        <v>0.99839827826183025</v>
      </c>
      <c r="I406" s="8">
        <f>('DGL 4'!$P$7/'DGL 4'!$B$26)*(1-EXP(-'DGL 4'!$B$26*D406)) + ('DGL 4'!$P$8/'DGL 4'!$B$27)*(1-EXP(-'DGL 4'!$B$27*D406))+ ('DGL 4'!$P$9/'DGL 4'!$B$28)*(1-EXP(-'DGL 4'!$B$28*D406))</f>
        <v>8.0085924655747753</v>
      </c>
      <c r="J406" s="21">
        <f>(I406+Systeme!$K$21)/Systeme!$K$18</f>
        <v>1.601718493114955E-2</v>
      </c>
      <c r="L406" s="8">
        <f t="shared" si="12"/>
        <v>1.6220898280785425E-5</v>
      </c>
      <c r="M406" s="21">
        <f>(L406+Systeme!$S$21)/Systeme!$S$18</f>
        <v>3.2441796561570848E-8</v>
      </c>
      <c r="O406" s="8">
        <f>('DGL 4'!$P$15/'DGL 4'!$B$26)*(1-EXP(-'DGL 4'!$B$26*D406)) + ('DGL 4'!$P$16/'DGL 4'!$B$27)*(1-EXP(-'DGL 4'!$B$27*D406))+ ('DGL 4'!$P$17/'DGL 4'!$B$28)*(1-EXP(-'DGL 4'!$B$28*D406))</f>
        <v>4.3753061263005627E-9</v>
      </c>
      <c r="P406" s="21">
        <f>(O406+Systeme!$AA$21)/Systeme!$AA$18</f>
        <v>2.1876530631502815E-12</v>
      </c>
    </row>
    <row r="407" spans="1:16" x14ac:dyDescent="0.25">
      <c r="A407" s="4">
        <f t="shared" si="13"/>
        <v>405</v>
      </c>
      <c r="D407" s="19">
        <f>A407*0.001 *Systeme!$G$6</f>
        <v>405</v>
      </c>
      <c r="F407" s="8">
        <f>('DGL 4'!$P$3/'DGL 4'!$B$26)*(1-EXP(-'DGL 4'!$B$26*D407)) + ('DGL 4'!$P$4/'DGL 4'!$B$27)*(1-EXP(-'DGL 4'!$B$27*D407))+ ('DGL 4'!$P$5/'DGL 4'!$B$28)*(1-EXP(-'DGL 4'!$B$28*D407))</f>
        <v>-8.0282558804753901</v>
      </c>
      <c r="G407" s="21">
        <f>(F407+Systeme!$C$21)/Systeme!$C$18</f>
        <v>0.99839434882390488</v>
      </c>
      <c r="I407" s="8">
        <f>('DGL 4'!$P$7/'DGL 4'!$B$26)*(1-EXP(-'DGL 4'!$B$26*D407)) + ('DGL 4'!$P$8/'DGL 4'!$B$27)*(1-EXP(-'DGL 4'!$B$27*D407))+ ('DGL 4'!$P$9/'DGL 4'!$B$28)*(1-EXP(-'DGL 4'!$B$28*D407))</f>
        <v>8.02823957501767</v>
      </c>
      <c r="J407" s="21">
        <f>(I407+Systeme!$K$21)/Systeme!$K$18</f>
        <v>1.605647915003534E-2</v>
      </c>
      <c r="L407" s="8">
        <f t="shared" si="12"/>
        <v>1.6301049785591481E-5</v>
      </c>
      <c r="M407" s="21">
        <f>(L407+Systeme!$S$21)/Systeme!$S$18</f>
        <v>3.2602099571182961E-8</v>
      </c>
      <c r="O407" s="8">
        <f>('DGL 4'!$P$15/'DGL 4'!$B$26)*(1-EXP(-'DGL 4'!$B$26*D407)) + ('DGL 4'!$P$16/'DGL 4'!$B$27)*(1-EXP(-'DGL 4'!$B$27*D407))+ ('DGL 4'!$P$17/'DGL 4'!$B$28)*(1-EXP(-'DGL 4'!$B$28*D407))</f>
        <v>4.4079344313063124E-9</v>
      </c>
      <c r="P407" s="21">
        <f>(O407+Systeme!$AA$21)/Systeme!$AA$18</f>
        <v>2.2039672156531563E-12</v>
      </c>
    </row>
    <row r="408" spans="1:16" x14ac:dyDescent="0.25">
      <c r="A408" s="4">
        <f t="shared" si="13"/>
        <v>406</v>
      </c>
      <c r="D408" s="19">
        <f>A408*0.001 *Systeme!$G$6</f>
        <v>406</v>
      </c>
      <c r="F408" s="8">
        <f>('DGL 4'!$P$3/'DGL 4'!$B$26)*(1-EXP(-'DGL 4'!$B$26*D408)) + ('DGL 4'!$P$4/'DGL 4'!$B$27)*(1-EXP(-'DGL 4'!$B$27*D408))+ ('DGL 4'!$P$5/'DGL 4'!$B$28)*(1-EXP(-'DGL 4'!$B$28*D408))</f>
        <v>-8.0479022056481107</v>
      </c>
      <c r="G408" s="21">
        <f>(F408+Systeme!$C$21)/Systeme!$C$18</f>
        <v>0.99839041955887042</v>
      </c>
      <c r="I408" s="8">
        <f>('DGL 4'!$P$7/'DGL 4'!$B$26)*(1-EXP(-'DGL 4'!$B$26*D408)) + ('DGL 4'!$P$8/'DGL 4'!$B$27)*(1-EXP(-'DGL 4'!$B$27*D408))+ ('DGL 4'!$P$9/'DGL 4'!$B$28)*(1-EXP(-'DGL 4'!$B$28*D408))</f>
        <v>8.0478858198099505</v>
      </c>
      <c r="J408" s="21">
        <f>(I408+Systeme!$K$21)/Systeme!$K$18</f>
        <v>1.60957716396199E-2</v>
      </c>
      <c r="L408" s="8">
        <f t="shared" si="12"/>
        <v>1.6381397565600224E-5</v>
      </c>
      <c r="M408" s="21">
        <f>(L408+Systeme!$S$21)/Systeme!$S$18</f>
        <v>3.2762795131200445E-8</v>
      </c>
      <c r="O408" s="8">
        <f>('DGL 4'!$P$15/'DGL 4'!$B$26)*(1-EXP(-'DGL 4'!$B$26*D408)) + ('DGL 4'!$P$16/'DGL 4'!$B$27)*(1-EXP(-'DGL 4'!$B$27*D408))+ ('DGL 4'!$P$17/'DGL 4'!$B$28)*(1-EXP(-'DGL 4'!$B$28*D408))</f>
        <v>4.4405945043030776E-9</v>
      </c>
      <c r="P408" s="21">
        <f>(O408+Systeme!$AA$21)/Systeme!$AA$18</f>
        <v>2.2202972521515389E-12</v>
      </c>
    </row>
    <row r="409" spans="1:16" x14ac:dyDescent="0.25">
      <c r="A409" s="4">
        <f t="shared" si="13"/>
        <v>407</v>
      </c>
      <c r="D409" s="19">
        <f>A409*0.001 *Systeme!$G$6</f>
        <v>407</v>
      </c>
      <c r="F409" s="8">
        <f>('DGL 4'!$P$3/'DGL 4'!$B$26)*(1-EXP(-'DGL 4'!$B$26*D409)) + ('DGL 4'!$P$4/'DGL 4'!$B$27)*(1-EXP(-'DGL 4'!$B$27*D409))+ ('DGL 4'!$P$5/'DGL 4'!$B$28)*(1-EXP(-'DGL 4'!$B$28*D409))</f>
        <v>-8.0675476664047636</v>
      </c>
      <c r="G409" s="21">
        <f>(F409+Systeme!$C$21)/Systeme!$C$18</f>
        <v>0.99838649046671912</v>
      </c>
      <c r="I409" s="8">
        <f>('DGL 4'!$P$7/'DGL 4'!$B$26)*(1-EXP(-'DGL 4'!$B$26*D409)) + ('DGL 4'!$P$8/'DGL 4'!$B$27)*(1-EXP(-'DGL 4'!$B$27*D409))+ ('DGL 4'!$P$9/'DGL 4'!$B$28)*(1-EXP(-'DGL 4'!$B$28*D409))</f>
        <v>8.0675311999896948</v>
      </c>
      <c r="J409" s="21">
        <f>(I409+Systeme!$K$21)/Systeme!$K$18</f>
        <v>1.6135062399979389E-2</v>
      </c>
      <c r="L409" s="8">
        <f t="shared" si="12"/>
        <v>1.6461941642584603E-5</v>
      </c>
      <c r="M409" s="21">
        <f>(L409+Systeme!$S$21)/Systeme!$S$18</f>
        <v>3.2923883285169203E-8</v>
      </c>
      <c r="O409" s="8">
        <f>('DGL 4'!$P$15/'DGL 4'!$B$26)*(1-EXP(-'DGL 4'!$B$26*D409)) + ('DGL 4'!$P$16/'DGL 4'!$B$27)*(1-EXP(-'DGL 4'!$B$27*D409))+ ('DGL 4'!$P$17/'DGL 4'!$B$28)*(1-EXP(-'DGL 4'!$B$28*D409))</f>
        <v>4.4734262208152159E-9</v>
      </c>
      <c r="P409" s="21">
        <f>(O409+Systeme!$AA$21)/Systeme!$AA$18</f>
        <v>2.2367131104076081E-12</v>
      </c>
    </row>
    <row r="410" spans="1:16" x14ac:dyDescent="0.25">
      <c r="A410" s="4">
        <f t="shared" si="13"/>
        <v>408</v>
      </c>
      <c r="D410" s="19">
        <f>A410*0.001 *Systeme!$G$6</f>
        <v>408.00000000000006</v>
      </c>
      <c r="F410" s="8">
        <f>('DGL 4'!$P$3/'DGL 4'!$B$26)*(1-EXP(-'DGL 4'!$B$26*D410)) + ('DGL 4'!$P$4/'DGL 4'!$B$27)*(1-EXP(-'DGL 4'!$B$27*D410))+ ('DGL 4'!$P$5/'DGL 4'!$B$28)*(1-EXP(-'DGL 4'!$B$28*D410))</f>
        <v>-8.0871922627834323</v>
      </c>
      <c r="G410" s="21">
        <f>(F410+Systeme!$C$21)/Systeme!$C$18</f>
        <v>0.99838256154744343</v>
      </c>
      <c r="I410" s="8">
        <f>('DGL 4'!$P$7/'DGL 4'!$B$26)*(1-EXP(-'DGL 4'!$B$26*D410)) + ('DGL 4'!$P$8/'DGL 4'!$B$27)*(1-EXP(-'DGL 4'!$B$27*D410))+ ('DGL 4'!$P$9/'DGL 4'!$B$28)*(1-EXP(-'DGL 4'!$B$28*D410))</f>
        <v>8.0871757155949933</v>
      </c>
      <c r="J410" s="21">
        <f>(I410+Systeme!$K$21)/Systeme!$K$18</f>
        <v>1.6174351431189986E-2</v>
      </c>
      <c r="L410" s="8">
        <f t="shared" si="12"/>
        <v>1.6542682009532432E-5</v>
      </c>
      <c r="M410" s="21">
        <f>(L410+Systeme!$S$21)/Systeme!$S$18</f>
        <v>3.3085364019064864E-8</v>
      </c>
      <c r="O410" s="8">
        <f>('DGL 4'!$P$15/'DGL 4'!$B$26)*(1-EXP(-'DGL 4'!$B$26*D410)) + ('DGL 4'!$P$16/'DGL 4'!$B$27)*(1-EXP(-'DGL 4'!$B$27*D410))+ ('DGL 4'!$P$17/'DGL 4'!$B$28)*(1-EXP(-'DGL 4'!$B$28*D410))</f>
        <v>4.5064294876013405E-9</v>
      </c>
      <c r="P410" s="21">
        <f>(O410+Systeme!$AA$21)/Systeme!$AA$18</f>
        <v>2.2532147438006704E-12</v>
      </c>
    </row>
    <row r="411" spans="1:16" x14ac:dyDescent="0.25">
      <c r="A411" s="4">
        <f t="shared" si="13"/>
        <v>409</v>
      </c>
      <c r="D411" s="19">
        <f>A411*0.001 *Systeme!$G$6</f>
        <v>409.00000000000006</v>
      </c>
      <c r="F411" s="8">
        <f>('DGL 4'!$P$3/'DGL 4'!$B$26)*(1-EXP(-'DGL 4'!$B$26*D411)) + ('DGL 4'!$P$4/'DGL 4'!$B$27)*(1-EXP(-'DGL 4'!$B$27*D411))+ ('DGL 4'!$P$5/'DGL 4'!$B$28)*(1-EXP(-'DGL 4'!$B$28*D411))</f>
        <v>-8.1068359948221058</v>
      </c>
      <c r="G411" s="21">
        <f>(F411+Systeme!$C$21)/Systeme!$C$18</f>
        <v>0.99837863280103556</v>
      </c>
      <c r="I411" s="8">
        <f>('DGL 4'!$P$7/'DGL 4'!$B$26)*(1-EXP(-'DGL 4'!$B$26*D411)) + ('DGL 4'!$P$8/'DGL 4'!$B$27)*(1-EXP(-'DGL 4'!$B$27*D411))+ ('DGL 4'!$P$9/'DGL 4'!$B$28)*(1-EXP(-'DGL 4'!$B$28*D411))</f>
        <v>8.1068193666638404</v>
      </c>
      <c r="J411" s="21">
        <f>(I411+Systeme!$K$21)/Systeme!$K$18</f>
        <v>1.6213638733327682E-2</v>
      </c>
      <c r="L411" s="8">
        <f t="shared" si="12"/>
        <v>1.6623618660358518E-5</v>
      </c>
      <c r="M411" s="21">
        <f>(L411+Systeme!$S$21)/Systeme!$S$18</f>
        <v>3.3247237320717034E-8</v>
      </c>
      <c r="O411" s="8">
        <f>('DGL 4'!$P$15/'DGL 4'!$B$26)*(1-EXP(-'DGL 4'!$B$26*D411)) + ('DGL 4'!$P$16/'DGL 4'!$B$27)*(1-EXP(-'DGL 4'!$B$27*D411))+ ('DGL 4'!$P$17/'DGL 4'!$B$28)*(1-EXP(-'DGL 4'!$B$28*D411))</f>
        <v>4.5396050607840466E-9</v>
      </c>
      <c r="P411" s="21">
        <f>(O411+Systeme!$AA$21)/Systeme!$AA$18</f>
        <v>2.2698025303920234E-12</v>
      </c>
    </row>
    <row r="412" spans="1:16" x14ac:dyDescent="0.25">
      <c r="A412" s="4">
        <f t="shared" si="13"/>
        <v>410</v>
      </c>
      <c r="D412" s="19">
        <f>A412*0.001 *Systeme!$G$6</f>
        <v>410.00000000000006</v>
      </c>
      <c r="F412" s="8">
        <f>('DGL 4'!$P$3/'DGL 4'!$B$26)*(1-EXP(-'DGL 4'!$B$26*D412)) + ('DGL 4'!$P$4/'DGL 4'!$B$27)*(1-EXP(-'DGL 4'!$B$27*D412))+ ('DGL 4'!$P$5/'DGL 4'!$B$28)*(1-EXP(-'DGL 4'!$B$28*D412))</f>
        <v>-8.1264788625588658</v>
      </c>
      <c r="G412" s="21">
        <f>(F412+Systeme!$C$21)/Systeme!$C$18</f>
        <v>0.99837470422748831</v>
      </c>
      <c r="I412" s="8">
        <f>('DGL 4'!$P$7/'DGL 4'!$B$26)*(1-EXP(-'DGL 4'!$B$26*D412)) + ('DGL 4'!$P$8/'DGL 4'!$B$27)*(1-EXP(-'DGL 4'!$B$27*D412))+ ('DGL 4'!$P$9/'DGL 4'!$B$28)*(1-EXP(-'DGL 4'!$B$28*D412))</f>
        <v>8.126462153234332</v>
      </c>
      <c r="J412" s="21">
        <f>(I412+Systeme!$K$21)/Systeme!$K$18</f>
        <v>1.6252924306468665E-2</v>
      </c>
      <c r="L412" s="8">
        <f t="shared" si="12"/>
        <v>1.6704751580434805E-5</v>
      </c>
      <c r="M412" s="21">
        <f>(L412+Systeme!$S$21)/Systeme!$S$18</f>
        <v>3.3409503160869612E-8</v>
      </c>
      <c r="O412" s="8">
        <f>('DGL 4'!$P$15/'DGL 4'!$B$26)*(1-EXP(-'DGL 4'!$B$26*D412)) + ('DGL 4'!$P$16/'DGL 4'!$B$27)*(1-EXP(-'DGL 4'!$B$27*D412))+ ('DGL 4'!$P$17/'DGL 4'!$B$28)*(1-EXP(-'DGL 4'!$B$28*D412))</f>
        <v>4.57295335756433E-9</v>
      </c>
      <c r="P412" s="21">
        <f>(O412+Systeme!$AA$21)/Systeme!$AA$18</f>
        <v>2.2864766787821649E-12</v>
      </c>
    </row>
    <row r="413" spans="1:16" x14ac:dyDescent="0.25">
      <c r="A413" s="4">
        <f t="shared" si="13"/>
        <v>411</v>
      </c>
      <c r="D413" s="19">
        <f>A413*0.001 *Systeme!$G$6</f>
        <v>411.00000000000006</v>
      </c>
      <c r="F413" s="8">
        <f>('DGL 4'!$P$3/'DGL 4'!$B$26)*(1-EXP(-'DGL 4'!$B$26*D413)) + ('DGL 4'!$P$4/'DGL 4'!$B$27)*(1-EXP(-'DGL 4'!$B$27*D413))+ ('DGL 4'!$P$5/'DGL 4'!$B$28)*(1-EXP(-'DGL 4'!$B$28*D413))</f>
        <v>-8.1461208660315378</v>
      </c>
      <c r="G413" s="21">
        <f>(F413+Systeme!$C$21)/Systeme!$C$18</f>
        <v>0.99837077582679379</v>
      </c>
      <c r="I413" s="8">
        <f>('DGL 4'!$P$7/'DGL 4'!$B$26)*(1-EXP(-'DGL 4'!$B$26*D413)) + ('DGL 4'!$P$8/'DGL 4'!$B$27)*(1-EXP(-'DGL 4'!$B$27*D413))+ ('DGL 4'!$P$9/'DGL 4'!$B$28)*(1-EXP(-'DGL 4'!$B$28*D413))</f>
        <v>8.1461040753444731</v>
      </c>
      <c r="J413" s="21">
        <f>(I413+Systeme!$K$21)/Systeme!$K$18</f>
        <v>1.6292208150688946E-2</v>
      </c>
      <c r="L413" s="8">
        <f t="shared" si="12"/>
        <v>1.6786080729220805E-5</v>
      </c>
      <c r="M413" s="21">
        <f>(L413+Systeme!$S$21)/Systeme!$S$18</f>
        <v>3.3572161458441614E-8</v>
      </c>
      <c r="O413" s="8">
        <f>('DGL 4'!$P$15/'DGL 4'!$B$26)*(1-EXP(-'DGL 4'!$B$26*D413)) + ('DGL 4'!$P$16/'DGL 4'!$B$27)*(1-EXP(-'DGL 4'!$B$27*D413))+ ('DGL 4'!$P$17/'DGL 4'!$B$28)*(1-EXP(-'DGL 4'!$B$28*D413))</f>
        <v>4.6063355063890449E-9</v>
      </c>
      <c r="P413" s="21">
        <f>(O413+Systeme!$AA$21)/Systeme!$AA$18</f>
        <v>2.3031677531945223E-12</v>
      </c>
    </row>
    <row r="414" spans="1:16" x14ac:dyDescent="0.25">
      <c r="A414" s="4">
        <f t="shared" si="13"/>
        <v>412</v>
      </c>
      <c r="D414" s="19">
        <f>A414*0.001 *Systeme!$G$6</f>
        <v>412.00000000000006</v>
      </c>
      <c r="F414" s="8">
        <f>('DGL 4'!$P$3/'DGL 4'!$B$26)*(1-EXP(-'DGL 4'!$B$26*D414)) + ('DGL 4'!$P$4/'DGL 4'!$B$27)*(1-EXP(-'DGL 4'!$B$27*D414))+ ('DGL 4'!$P$5/'DGL 4'!$B$28)*(1-EXP(-'DGL 4'!$B$28*D414))</f>
        <v>-8.1657620052785269</v>
      </c>
      <c r="G414" s="21">
        <f>(F414+Systeme!$C$21)/Systeme!$C$18</f>
        <v>0.99836684759894434</v>
      </c>
      <c r="I414" s="8">
        <f>('DGL 4'!$P$7/'DGL 4'!$B$26)*(1-EXP(-'DGL 4'!$B$26*D414)) + ('DGL 4'!$P$8/'DGL 4'!$B$27)*(1-EXP(-'DGL 4'!$B$27*D414))+ ('DGL 4'!$P$9/'DGL 4'!$B$28)*(1-EXP(-'DGL 4'!$B$28*D414))</f>
        <v>8.1657451330323276</v>
      </c>
      <c r="J414" s="21">
        <f>(I414+Systeme!$K$21)/Systeme!$K$18</f>
        <v>1.6331490266064654E-2</v>
      </c>
      <c r="L414" s="8">
        <f t="shared" si="12"/>
        <v>1.6867606169294934E-5</v>
      </c>
      <c r="M414" s="21">
        <f>(L414+Systeme!$S$21)/Systeme!$S$18</f>
        <v>3.3735212338589865E-8</v>
      </c>
      <c r="O414" s="8">
        <f>('DGL 4'!$P$15/'DGL 4'!$B$26)*(1-EXP(-'DGL 4'!$B$26*D414)) + ('DGL 4'!$P$16/'DGL 4'!$B$27)*(1-EXP(-'DGL 4'!$B$27*D414))+ ('DGL 4'!$P$17/'DGL 4'!$B$28)*(1-EXP(-'DGL 4'!$B$28*D414))</f>
        <v>4.6400299893566838E-9</v>
      </c>
      <c r="P414" s="21">
        <f>(O414+Systeme!$AA$21)/Systeme!$AA$18</f>
        <v>2.320014994678342E-12</v>
      </c>
    </row>
    <row r="415" spans="1:16" x14ac:dyDescent="0.25">
      <c r="A415" s="4">
        <f t="shared" si="13"/>
        <v>413</v>
      </c>
      <c r="D415" s="19">
        <f>A415*0.001 *Systeme!$G$6</f>
        <v>413.00000000000006</v>
      </c>
      <c r="F415" s="8">
        <f>('DGL 4'!$P$3/'DGL 4'!$B$26)*(1-EXP(-'DGL 4'!$B$26*D415)) + ('DGL 4'!$P$4/'DGL 4'!$B$27)*(1-EXP(-'DGL 4'!$B$27*D415))+ ('DGL 4'!$P$5/'DGL 4'!$B$28)*(1-EXP(-'DGL 4'!$B$28*D415))</f>
        <v>-8.1854022803376569</v>
      </c>
      <c r="G415" s="21">
        <f>(F415+Systeme!$C$21)/Systeme!$C$18</f>
        <v>0.99836291954393253</v>
      </c>
      <c r="I415" s="8">
        <f>('DGL 4'!$P$7/'DGL 4'!$B$26)*(1-EXP(-'DGL 4'!$B$26*D415)) + ('DGL 4'!$P$8/'DGL 4'!$B$27)*(1-EXP(-'DGL 4'!$B$27*D415))+ ('DGL 4'!$P$9/'DGL 4'!$B$28)*(1-EXP(-'DGL 4'!$B$28*D415))</f>
        <v>8.185385326335906</v>
      </c>
      <c r="J415" s="21">
        <f>(I415+Systeme!$K$21)/Systeme!$K$18</f>
        <v>1.6370770652671812E-2</v>
      </c>
      <c r="L415" s="8">
        <f t="shared" si="12"/>
        <v>1.694932785284149E-5</v>
      </c>
      <c r="M415" s="21">
        <f>(L415+Systeme!$S$21)/Systeme!$S$18</f>
        <v>3.3898655705682978E-8</v>
      </c>
      <c r="O415" s="8">
        <f>('DGL 4'!$P$15/'DGL 4'!$B$26)*(1-EXP(-'DGL 4'!$B$26*D415)) + ('DGL 4'!$P$16/'DGL 4'!$B$27)*(1-EXP(-'DGL 4'!$B$27*D415))+ ('DGL 4'!$P$17/'DGL 4'!$B$28)*(1-EXP(-'DGL 4'!$B$28*D415))</f>
        <v>4.673898104700161E-9</v>
      </c>
      <c r="P415" s="21">
        <f>(O415+Systeme!$AA$21)/Systeme!$AA$18</f>
        <v>2.3369490523500806E-12</v>
      </c>
    </row>
    <row r="416" spans="1:16" x14ac:dyDescent="0.25">
      <c r="A416" s="4">
        <f t="shared" si="13"/>
        <v>414</v>
      </c>
      <c r="D416" s="19">
        <f>A416*0.001 *Systeme!$G$6</f>
        <v>414.00000000000006</v>
      </c>
      <c r="F416" s="8">
        <f>('DGL 4'!$P$3/'DGL 4'!$B$26)*(1-EXP(-'DGL 4'!$B$26*D416)) + ('DGL 4'!$P$4/'DGL 4'!$B$27)*(1-EXP(-'DGL 4'!$B$27*D416))+ ('DGL 4'!$P$5/'DGL 4'!$B$28)*(1-EXP(-'DGL 4'!$B$28*D416))</f>
        <v>-8.2050416912468513</v>
      </c>
      <c r="G416" s="21">
        <f>(F416+Systeme!$C$21)/Systeme!$C$18</f>
        <v>0.99835899166175057</v>
      </c>
      <c r="I416" s="8">
        <f>('DGL 4'!$P$7/'DGL 4'!$B$26)*(1-EXP(-'DGL 4'!$B$26*D416)) + ('DGL 4'!$P$8/'DGL 4'!$B$27)*(1-EXP(-'DGL 4'!$B$27*D416))+ ('DGL 4'!$P$9/'DGL 4'!$B$28)*(1-EXP(-'DGL 4'!$B$28*D416))</f>
        <v>8.2050246552933146</v>
      </c>
      <c r="J416" s="21">
        <f>(I416+Systeme!$K$21)/Systeme!$K$18</f>
        <v>1.6410049310586629E-2</v>
      </c>
      <c r="L416" s="8">
        <f t="shared" si="12"/>
        <v>1.7031245735255529E-5</v>
      </c>
      <c r="M416" s="21">
        <f>(L416+Systeme!$S$21)/Systeme!$S$18</f>
        <v>3.4062491470511058E-8</v>
      </c>
      <c r="O416" s="8">
        <f>('DGL 4'!$P$15/'DGL 4'!$B$26)*(1-EXP(-'DGL 4'!$B$26*D416)) + ('DGL 4'!$P$16/'DGL 4'!$B$27)*(1-EXP(-'DGL 4'!$B$27*D416))+ ('DGL 4'!$P$17/'DGL 4'!$B$28)*(1-EXP(-'DGL 4'!$B$28*D416))</f>
        <v>4.7078014926097561E-9</v>
      </c>
      <c r="P416" s="21">
        <f>(O416+Systeme!$AA$21)/Systeme!$AA$18</f>
        <v>2.3539007463048779E-12</v>
      </c>
    </row>
    <row r="417" spans="1:16" x14ac:dyDescent="0.25">
      <c r="A417" s="4">
        <f t="shared" si="13"/>
        <v>415</v>
      </c>
      <c r="D417" s="19">
        <f>A417*0.001 *Systeme!$G$6</f>
        <v>415.00000000000006</v>
      </c>
      <c r="F417" s="8">
        <f>('DGL 4'!$P$3/'DGL 4'!$B$26)*(1-EXP(-'DGL 4'!$B$26*D417)) + ('DGL 4'!$P$4/'DGL 4'!$B$27)*(1-EXP(-'DGL 4'!$B$27*D417))+ ('DGL 4'!$P$5/'DGL 4'!$B$28)*(1-EXP(-'DGL 4'!$B$28*D417))</f>
        <v>-8.2246802380443658</v>
      </c>
      <c r="G417" s="21">
        <f>(F417+Systeme!$C$21)/Systeme!$C$18</f>
        <v>0.99835506395239115</v>
      </c>
      <c r="I417" s="8">
        <f>('DGL 4'!$P$7/'DGL 4'!$B$26)*(1-EXP(-'DGL 4'!$B$26*D417)) + ('DGL 4'!$P$8/'DGL 4'!$B$27)*(1-EXP(-'DGL 4'!$B$27*D417))+ ('DGL 4'!$P$9/'DGL 4'!$B$28)*(1-EXP(-'DGL 4'!$B$28*D417))</f>
        <v>8.2246631199424662</v>
      </c>
      <c r="J417" s="21">
        <f>(I417+Systeme!$K$21)/Systeme!$K$18</f>
        <v>1.6449326239884932E-2</v>
      </c>
      <c r="L417" s="8">
        <f t="shared" si="12"/>
        <v>1.7113359881063776E-5</v>
      </c>
      <c r="M417" s="21">
        <f>(L417+Systeme!$S$21)/Systeme!$S$18</f>
        <v>3.4226719762127548E-8</v>
      </c>
      <c r="O417" s="8">
        <f>('DGL 4'!$P$15/'DGL 4'!$B$26)*(1-EXP(-'DGL 4'!$B$26*D417)) + ('DGL 4'!$P$16/'DGL 4'!$B$27)*(1-EXP(-'DGL 4'!$B$27*D417))+ ('DGL 4'!$P$17/'DGL 4'!$B$28)*(1-EXP(-'DGL 4'!$B$28*D417))</f>
        <v>4.742018463229497E-9</v>
      </c>
      <c r="P417" s="21">
        <f>(O417+Systeme!$AA$21)/Systeme!$AA$18</f>
        <v>2.3710092316147485E-12</v>
      </c>
    </row>
    <row r="418" spans="1:16" x14ac:dyDescent="0.25">
      <c r="A418" s="4">
        <f t="shared" si="13"/>
        <v>416</v>
      </c>
      <c r="D418" s="19">
        <f>A418*0.001 *Systeme!$G$6</f>
        <v>416.00000000000006</v>
      </c>
      <c r="F418" s="8">
        <f>('DGL 4'!$P$3/'DGL 4'!$B$26)*(1-EXP(-'DGL 4'!$B$26*D418)) + ('DGL 4'!$P$4/'DGL 4'!$B$27)*(1-EXP(-'DGL 4'!$B$27*D418))+ ('DGL 4'!$P$5/'DGL 4'!$B$28)*(1-EXP(-'DGL 4'!$B$28*D418))</f>
        <v>-8.2443179207680171</v>
      </c>
      <c r="G418" s="21">
        <f>(F418+Systeme!$C$21)/Systeme!$C$18</f>
        <v>0.9983511364158465</v>
      </c>
      <c r="I418" s="8">
        <f>('DGL 4'!$P$7/'DGL 4'!$B$26)*(1-EXP(-'DGL 4'!$B$26*D418)) + ('DGL 4'!$P$8/'DGL 4'!$B$27)*(1-EXP(-'DGL 4'!$B$27*D418))+ ('DGL 4'!$P$9/'DGL 4'!$B$28)*(1-EXP(-'DGL 4'!$B$28*D418))</f>
        <v>8.2443007203215366</v>
      </c>
      <c r="J418" s="21">
        <f>(I418+Systeme!$K$21)/Systeme!$K$18</f>
        <v>1.6488601440643073E-2</v>
      </c>
      <c r="L418" s="8">
        <f t="shared" si="12"/>
        <v>1.7195670209089412E-5</v>
      </c>
      <c r="M418" s="21">
        <f>(L418+Systeme!$S$21)/Systeme!$S$18</f>
        <v>3.4391340418178825E-8</v>
      </c>
      <c r="O418" s="8">
        <f>('DGL 4'!$P$15/'DGL 4'!$B$26)*(1-EXP(-'DGL 4'!$B$26*D418)) + ('DGL 4'!$P$16/'DGL 4'!$B$27)*(1-EXP(-'DGL 4'!$B$27*D418))+ ('DGL 4'!$P$17/'DGL 4'!$B$28)*(1-EXP(-'DGL 4'!$B$28*D418))</f>
        <v>4.7762713692965642E-9</v>
      </c>
      <c r="P418" s="21">
        <f>(O418+Systeme!$AA$21)/Systeme!$AA$18</f>
        <v>2.3881356846482822E-12</v>
      </c>
    </row>
    <row r="419" spans="1:16" x14ac:dyDescent="0.25">
      <c r="A419" s="4">
        <f t="shared" si="13"/>
        <v>417</v>
      </c>
      <c r="D419" s="19">
        <f>A419*0.001 *Systeme!$G$6</f>
        <v>417</v>
      </c>
      <c r="F419" s="8">
        <f>('DGL 4'!$P$3/'DGL 4'!$B$26)*(1-EXP(-'DGL 4'!$B$26*D419)) + ('DGL 4'!$P$4/'DGL 4'!$B$27)*(1-EXP(-'DGL 4'!$B$27*D419))+ ('DGL 4'!$P$5/'DGL 4'!$B$28)*(1-EXP(-'DGL 4'!$B$28*D419))</f>
        <v>-8.2639547394559472</v>
      </c>
      <c r="G419" s="21">
        <f>(F419+Systeme!$C$21)/Systeme!$C$18</f>
        <v>0.99834720905210883</v>
      </c>
      <c r="I419" s="8">
        <f>('DGL 4'!$P$7/'DGL 4'!$B$26)*(1-EXP(-'DGL 4'!$B$26*D419)) + ('DGL 4'!$P$8/'DGL 4'!$B$27)*(1-EXP(-'DGL 4'!$B$27*D419))+ ('DGL 4'!$P$9/'DGL 4'!$B$28)*(1-EXP(-'DGL 4'!$B$28*D419))</f>
        <v>8.2639374564685024</v>
      </c>
      <c r="J419" s="21">
        <f>(I419+Systeme!$K$21)/Systeme!$K$18</f>
        <v>1.6527874912937005E-2</v>
      </c>
      <c r="L419" s="8">
        <f t="shared" si="12"/>
        <v>1.7278176745170277E-5</v>
      </c>
      <c r="M419" s="21">
        <f>(L419+Systeme!$S$21)/Systeme!$S$18</f>
        <v>3.4556353490340556E-8</v>
      </c>
      <c r="O419" s="8">
        <f>('DGL 4'!$P$15/'DGL 4'!$B$26)*(1-EXP(-'DGL 4'!$B$26*D419)) + ('DGL 4'!$P$16/'DGL 4'!$B$27)*(1-EXP(-'DGL 4'!$B$27*D419))+ ('DGL 4'!$P$17/'DGL 4'!$B$28)*(1-EXP(-'DGL 4'!$B$28*D419))</f>
        <v>4.8106995741582087E-9</v>
      </c>
      <c r="P419" s="21">
        <f>(O419+Systeme!$AA$21)/Systeme!$AA$18</f>
        <v>2.4053497870791043E-12</v>
      </c>
    </row>
    <row r="420" spans="1:16" x14ac:dyDescent="0.25">
      <c r="A420" s="4">
        <f t="shared" si="13"/>
        <v>418</v>
      </c>
      <c r="D420" s="19">
        <f>A420*0.001 *Systeme!$G$6</f>
        <v>418</v>
      </c>
      <c r="F420" s="8">
        <f>('DGL 4'!$P$3/'DGL 4'!$B$26)*(1-EXP(-'DGL 4'!$B$26*D420)) + ('DGL 4'!$P$4/'DGL 4'!$B$27)*(1-EXP(-'DGL 4'!$B$27*D420))+ ('DGL 4'!$P$5/'DGL 4'!$B$28)*(1-EXP(-'DGL 4'!$B$28*D420))</f>
        <v>-8.2835906941463495</v>
      </c>
      <c r="G420" s="21">
        <f>(F420+Systeme!$C$21)/Systeme!$C$18</f>
        <v>0.99834328186117072</v>
      </c>
      <c r="I420" s="8">
        <f>('DGL 4'!$P$7/'DGL 4'!$B$26)*(1-EXP(-'DGL 4'!$B$26*D420)) + ('DGL 4'!$P$8/'DGL 4'!$B$27)*(1-EXP(-'DGL 4'!$B$27*D420))+ ('DGL 4'!$P$9/'DGL 4'!$B$28)*(1-EXP(-'DGL 4'!$B$28*D420))</f>
        <v>8.2835733284213902</v>
      </c>
      <c r="J420" s="21">
        <f>(I420+Systeme!$K$21)/Systeme!$K$18</f>
        <v>1.6567146656842779E-2</v>
      </c>
      <c r="L420" s="8">
        <f t="shared" si="12"/>
        <v>1.7360879516919916E-5</v>
      </c>
      <c r="M420" s="21">
        <f>(L420+Systeme!$S$21)/Systeme!$S$18</f>
        <v>3.4721759033839831E-8</v>
      </c>
      <c r="O420" s="8">
        <f>('DGL 4'!$P$15/'DGL 4'!$B$26)*(1-EXP(-'DGL 4'!$B$26*D420)) + ('DGL 4'!$P$16/'DGL 4'!$B$27)*(1-EXP(-'DGL 4'!$B$27*D420))+ ('DGL 4'!$P$17/'DGL 4'!$B$28)*(1-EXP(-'DGL 4'!$B$28*D420))</f>
        <v>4.8454424418122033E-9</v>
      </c>
      <c r="P420" s="21">
        <f>(O420+Systeme!$AA$21)/Systeme!$AA$18</f>
        <v>2.4227212209061017E-12</v>
      </c>
    </row>
    <row r="421" spans="1:16" x14ac:dyDescent="0.25">
      <c r="A421" s="4">
        <f t="shared" si="13"/>
        <v>419</v>
      </c>
      <c r="D421" s="19">
        <f>A421*0.001 *Systeme!$G$6</f>
        <v>419</v>
      </c>
      <c r="F421" s="8">
        <f>('DGL 4'!$P$3/'DGL 4'!$B$26)*(1-EXP(-'DGL 4'!$B$26*D421)) + ('DGL 4'!$P$4/'DGL 4'!$B$27)*(1-EXP(-'DGL 4'!$B$27*D421))+ ('DGL 4'!$P$5/'DGL 4'!$B$28)*(1-EXP(-'DGL 4'!$B$28*D421))</f>
        <v>-8.3032257848768936</v>
      </c>
      <c r="G421" s="21">
        <f>(F421+Systeme!$C$21)/Systeme!$C$18</f>
        <v>0.99833935484302461</v>
      </c>
      <c r="I421" s="8">
        <f>('DGL 4'!$P$7/'DGL 4'!$B$26)*(1-EXP(-'DGL 4'!$B$26*D421)) + ('DGL 4'!$P$8/'DGL 4'!$B$27)*(1-EXP(-'DGL 4'!$B$27*D421))+ ('DGL 4'!$P$9/'DGL 4'!$B$28)*(1-EXP(-'DGL 4'!$B$28*D421))</f>
        <v>8.3032083362182263</v>
      </c>
      <c r="J421" s="21">
        <f>(I421+Systeme!$K$21)/Systeme!$K$18</f>
        <v>1.6606416672436453E-2</v>
      </c>
      <c r="L421" s="8">
        <f t="shared" si="12"/>
        <v>1.7443778444939384E-5</v>
      </c>
      <c r="M421" s="21">
        <f>(L421+Systeme!$S$21)/Systeme!$S$18</f>
        <v>3.4887556889878771E-8</v>
      </c>
      <c r="O421" s="8">
        <f>('DGL 4'!$P$15/'DGL 4'!$B$26)*(1-EXP(-'DGL 4'!$B$26*D421)) + ('DGL 4'!$P$16/'DGL 4'!$B$27)*(1-EXP(-'DGL 4'!$B$27*D421))+ ('DGL 4'!$P$17/'DGL 4'!$B$28)*(1-EXP(-'DGL 4'!$B$28*D421))</f>
        <v>4.8802223234778452E-9</v>
      </c>
      <c r="P421" s="21">
        <f>(O421+Systeme!$AA$21)/Systeme!$AA$18</f>
        <v>2.4401111617389228E-12</v>
      </c>
    </row>
    <row r="422" spans="1:16" x14ac:dyDescent="0.25">
      <c r="A422" s="4">
        <f t="shared" si="13"/>
        <v>420</v>
      </c>
      <c r="D422" s="19">
        <f>A422*0.001 *Systeme!$G$6</f>
        <v>420</v>
      </c>
      <c r="F422" s="8">
        <f>('DGL 4'!$P$3/'DGL 4'!$B$26)*(1-EXP(-'DGL 4'!$B$26*D422)) + ('DGL 4'!$P$4/'DGL 4'!$B$27)*(1-EXP(-'DGL 4'!$B$27*D422))+ ('DGL 4'!$P$5/'DGL 4'!$B$28)*(1-EXP(-'DGL 4'!$B$28*D422))</f>
        <v>-8.3228600116858171</v>
      </c>
      <c r="G422" s="21">
        <f>(F422+Systeme!$C$21)/Systeme!$C$18</f>
        <v>0.99833542799766295</v>
      </c>
      <c r="I422" s="8">
        <f>('DGL 4'!$P$7/'DGL 4'!$B$26)*(1-EXP(-'DGL 4'!$B$26*D422)) + ('DGL 4'!$P$8/'DGL 4'!$B$27)*(1-EXP(-'DGL 4'!$B$27*D422))+ ('DGL 4'!$P$9/'DGL 4'!$B$28)*(1-EXP(-'DGL 4'!$B$28*D422))</f>
        <v>8.322842479897087</v>
      </c>
      <c r="J422" s="21">
        <f>(I422+Systeme!$K$21)/Systeme!$K$18</f>
        <v>1.6645684959794176E-2</v>
      </c>
      <c r="L422" s="8">
        <f t="shared" si="12"/>
        <v>1.75268735511725E-5</v>
      </c>
      <c r="M422" s="21">
        <f>(L422+Systeme!$S$21)/Systeme!$S$18</f>
        <v>3.5053747102344999E-8</v>
      </c>
      <c r="O422" s="8">
        <f>('DGL 4'!$P$15/'DGL 4'!$B$26)*(1-EXP(-'DGL 4'!$B$26*D422)) + ('DGL 4'!$P$16/'DGL 4'!$B$27)*(1-EXP(-'DGL 4'!$B$27*D422))+ ('DGL 4'!$P$17/'DGL 4'!$B$28)*(1-EXP(-'DGL 4'!$B$28*D422))</f>
        <v>4.9151789238092297E-9</v>
      </c>
      <c r="P422" s="21">
        <f>(O422+Systeme!$AA$21)/Systeme!$AA$18</f>
        <v>2.4575894619046149E-12</v>
      </c>
    </row>
    <row r="423" spans="1:16" x14ac:dyDescent="0.25">
      <c r="A423" s="4">
        <f t="shared" si="13"/>
        <v>421</v>
      </c>
      <c r="D423" s="19">
        <f>A423*0.001 *Systeme!$G$6</f>
        <v>421</v>
      </c>
      <c r="F423" s="8">
        <f>('DGL 4'!$P$3/'DGL 4'!$B$26)*(1-EXP(-'DGL 4'!$B$26*D423)) + ('DGL 4'!$P$4/'DGL 4'!$B$27)*(1-EXP(-'DGL 4'!$B$27*D423))+ ('DGL 4'!$P$5/'DGL 4'!$B$28)*(1-EXP(-'DGL 4'!$B$28*D423))</f>
        <v>-8.3424933746110614</v>
      </c>
      <c r="G423" s="21">
        <f>(F423+Systeme!$C$21)/Systeme!$C$18</f>
        <v>0.99833150132507775</v>
      </c>
      <c r="I423" s="8">
        <f>('DGL 4'!$P$7/'DGL 4'!$B$26)*(1-EXP(-'DGL 4'!$B$26*D423)) + ('DGL 4'!$P$8/'DGL 4'!$B$27)*(1-EXP(-'DGL 4'!$B$27*D423))+ ('DGL 4'!$P$9/'DGL 4'!$B$28)*(1-EXP(-'DGL 4'!$B$28*D423))</f>
        <v>8.3424757594959136</v>
      </c>
      <c r="J423" s="21">
        <f>(I423+Systeme!$K$21)/Systeme!$K$18</f>
        <v>1.6684951518991829E-2</v>
      </c>
      <c r="L423" s="8">
        <f t="shared" si="12"/>
        <v>1.7610164835543587E-5</v>
      </c>
      <c r="M423" s="21">
        <f>(L423+Systeme!$S$21)/Systeme!$S$18</f>
        <v>3.5220329671087173E-8</v>
      </c>
      <c r="O423" s="8">
        <f>('DGL 4'!$P$15/'DGL 4'!$B$26)*(1-EXP(-'DGL 4'!$B$26*D423)) + ('DGL 4'!$P$16/'DGL 4'!$B$27)*(1-EXP(-'DGL 4'!$B$27*D423))+ ('DGL 4'!$P$17/'DGL 4'!$B$28)*(1-EXP(-'DGL 4'!$B$28*D423))</f>
        <v>4.9503123184836684E-9</v>
      </c>
      <c r="P423" s="21">
        <f>(O423+Systeme!$AA$21)/Systeme!$AA$18</f>
        <v>2.4751561592418341E-12</v>
      </c>
    </row>
    <row r="424" spans="1:16" x14ac:dyDescent="0.25">
      <c r="A424" s="4">
        <f t="shared" si="13"/>
        <v>422</v>
      </c>
      <c r="D424" s="19">
        <f>A424*0.001 *Systeme!$G$6</f>
        <v>422</v>
      </c>
      <c r="F424" s="8">
        <f>('DGL 4'!$P$3/'DGL 4'!$B$26)*(1-EXP(-'DGL 4'!$B$26*D424)) + ('DGL 4'!$P$4/'DGL 4'!$B$27)*(1-EXP(-'DGL 4'!$B$27*D424))+ ('DGL 4'!$P$5/'DGL 4'!$B$28)*(1-EXP(-'DGL 4'!$B$28*D424))</f>
        <v>-8.3621258736907063</v>
      </c>
      <c r="G424" s="21">
        <f>(F424+Systeme!$C$21)/Systeme!$C$18</f>
        <v>0.99832757482526191</v>
      </c>
      <c r="I424" s="8">
        <f>('DGL 4'!$P$7/'DGL 4'!$B$26)*(1-EXP(-'DGL 4'!$B$26*D424)) + ('DGL 4'!$P$8/'DGL 4'!$B$27)*(1-EXP(-'DGL 4'!$B$27*D424))+ ('DGL 4'!$P$9/'DGL 4'!$B$28)*(1-EXP(-'DGL 4'!$B$28*D424))</f>
        <v>8.3621081750528035</v>
      </c>
      <c r="J424" s="21">
        <f>(I424+Systeme!$K$21)/Systeme!$K$18</f>
        <v>1.6724216350105608E-2</v>
      </c>
      <c r="L424" s="8">
        <f t="shared" si="12"/>
        <v>1.7693652279872959E-5</v>
      </c>
      <c r="M424" s="21">
        <f>(L424+Systeme!$S$21)/Systeme!$S$18</f>
        <v>3.5387304559745916E-8</v>
      </c>
      <c r="O424" s="8">
        <f>('DGL 4'!$P$15/'DGL 4'!$B$26)*(1-EXP(-'DGL 4'!$B$26*D424)) + ('DGL 4'!$P$16/'DGL 4'!$B$27)*(1-EXP(-'DGL 4'!$B$27*D424))+ ('DGL 4'!$P$17/'DGL 4'!$B$28)*(1-EXP(-'DGL 4'!$B$28*D424))</f>
        <v>4.985622923617955E-9</v>
      </c>
      <c r="P424" s="21">
        <f>(O424+Systeme!$AA$21)/Systeme!$AA$18</f>
        <v>2.4928114618089776E-12</v>
      </c>
    </row>
    <row r="425" spans="1:16" x14ac:dyDescent="0.25">
      <c r="A425" s="4">
        <f t="shared" si="13"/>
        <v>423</v>
      </c>
      <c r="D425" s="19">
        <f>A425*0.001 *Systeme!$G$6</f>
        <v>423</v>
      </c>
      <c r="F425" s="8">
        <f>('DGL 4'!$P$3/'DGL 4'!$B$26)*(1-EXP(-'DGL 4'!$B$26*D425)) + ('DGL 4'!$P$4/'DGL 4'!$B$27)*(1-EXP(-'DGL 4'!$B$27*D425))+ ('DGL 4'!$P$5/'DGL 4'!$B$28)*(1-EXP(-'DGL 4'!$B$28*D425))</f>
        <v>-8.3817575089627869</v>
      </c>
      <c r="G425" s="21">
        <f>(F425+Systeme!$C$21)/Systeme!$C$18</f>
        <v>0.99832364849820754</v>
      </c>
      <c r="I425" s="8">
        <f>('DGL 4'!$P$7/'DGL 4'!$B$26)*(1-EXP(-'DGL 4'!$B$26*D425)) + ('DGL 4'!$P$8/'DGL 4'!$B$27)*(1-EXP(-'DGL 4'!$B$27*D425))+ ('DGL 4'!$P$9/'DGL 4'!$B$28)*(1-EXP(-'DGL 4'!$B$28*D425))</f>
        <v>8.3817397266057956</v>
      </c>
      <c r="J425" s="21">
        <f>(I425+Systeme!$K$21)/Systeme!$K$18</f>
        <v>1.6763479453211591E-2</v>
      </c>
      <c r="L425" s="8">
        <f t="shared" si="12"/>
        <v>1.7777335880019831E-5</v>
      </c>
      <c r="M425" s="21">
        <f>(L425+Systeme!$S$21)/Systeme!$S$18</f>
        <v>3.555467176003966E-8</v>
      </c>
      <c r="O425" s="8">
        <f>('DGL 4'!$P$15/'DGL 4'!$B$26)*(1-EXP(-'DGL 4'!$B$26*D425)) + ('DGL 4'!$P$16/'DGL 4'!$B$27)*(1-EXP(-'DGL 4'!$B$27*D425))+ ('DGL 4'!$P$17/'DGL 4'!$B$28)*(1-EXP(-'DGL 4'!$B$28*D425))</f>
        <v>5.021111327283348E-9</v>
      </c>
      <c r="P425" s="21">
        <f>(O425+Systeme!$AA$21)/Systeme!$AA$18</f>
        <v>2.5105556636416741E-12</v>
      </c>
    </row>
    <row r="426" spans="1:16" x14ac:dyDescent="0.25">
      <c r="A426" s="4">
        <f t="shared" si="13"/>
        <v>424</v>
      </c>
      <c r="D426" s="19">
        <f>A426*0.001 *Systeme!$G$6</f>
        <v>424</v>
      </c>
      <c r="F426" s="8">
        <f>('DGL 4'!$P$3/'DGL 4'!$B$26)*(1-EXP(-'DGL 4'!$B$26*D426)) + ('DGL 4'!$P$4/'DGL 4'!$B$27)*(1-EXP(-'DGL 4'!$B$27*D426))+ ('DGL 4'!$P$5/'DGL 4'!$B$28)*(1-EXP(-'DGL 4'!$B$28*D426))</f>
        <v>-8.4013882804650812</v>
      </c>
      <c r="G426" s="21">
        <f>(F426+Systeme!$C$21)/Systeme!$C$18</f>
        <v>0.99831972234390709</v>
      </c>
      <c r="I426" s="8">
        <f>('DGL 4'!$P$7/'DGL 4'!$B$26)*(1-EXP(-'DGL 4'!$B$26*D426)) + ('DGL 4'!$P$8/'DGL 4'!$B$27)*(1-EXP(-'DGL 4'!$B$27*D426))+ ('DGL 4'!$P$9/'DGL 4'!$B$28)*(1-EXP(-'DGL 4'!$B$28*D426))</f>
        <v>8.4013704141928542</v>
      </c>
      <c r="J426" s="21">
        <f>(I426+Systeme!$K$21)/Systeme!$K$18</f>
        <v>1.6802740828385707E-2</v>
      </c>
      <c r="L426" s="8">
        <f t="shared" si="12"/>
        <v>1.7861215588170238E-5</v>
      </c>
      <c r="M426" s="21">
        <f>(L426+Systeme!$S$21)/Systeme!$S$18</f>
        <v>3.5722431176340476E-8</v>
      </c>
      <c r="O426" s="8">
        <f>('DGL 4'!$P$15/'DGL 4'!$B$26)*(1-EXP(-'DGL 4'!$B$26*D426)) + ('DGL 4'!$P$16/'DGL 4'!$B$27)*(1-EXP(-'DGL 4'!$B$27*D426))+ ('DGL 4'!$P$17/'DGL 4'!$B$28)*(1-EXP(-'DGL 4'!$B$28*D426))</f>
        <v>5.0566388259780382E-9</v>
      </c>
      <c r="P426" s="21">
        <f>(O426+Systeme!$AA$21)/Systeme!$AA$18</f>
        <v>2.5283194129890192E-12</v>
      </c>
    </row>
    <row r="427" spans="1:16" x14ac:dyDescent="0.25">
      <c r="A427" s="4">
        <f t="shared" si="13"/>
        <v>425</v>
      </c>
      <c r="D427" s="19">
        <f>A427*0.001 *Systeme!$G$6</f>
        <v>425</v>
      </c>
      <c r="F427" s="8">
        <f>('DGL 4'!$P$3/'DGL 4'!$B$26)*(1-EXP(-'DGL 4'!$B$26*D427)) + ('DGL 4'!$P$4/'DGL 4'!$B$27)*(1-EXP(-'DGL 4'!$B$27*D427))+ ('DGL 4'!$P$5/'DGL 4'!$B$28)*(1-EXP(-'DGL 4'!$B$28*D427))</f>
        <v>-8.4210181882359887</v>
      </c>
      <c r="G427" s="21">
        <f>(F427+Systeme!$C$21)/Systeme!$C$18</f>
        <v>0.99831579636235279</v>
      </c>
      <c r="I427" s="8">
        <f>('DGL 4'!$P$7/'DGL 4'!$B$26)*(1-EXP(-'DGL 4'!$B$26*D427)) + ('DGL 4'!$P$8/'DGL 4'!$B$27)*(1-EXP(-'DGL 4'!$B$27*D427))+ ('DGL 4'!$P$9/'DGL 4'!$B$28)*(1-EXP(-'DGL 4'!$B$28*D427))</f>
        <v>8.4210002378520361</v>
      </c>
      <c r="J427" s="21">
        <f>(I427+Systeme!$K$21)/Systeme!$K$18</f>
        <v>1.6842000475704073E-2</v>
      </c>
      <c r="L427" s="8">
        <f t="shared" si="12"/>
        <v>1.7945291469018089E-5</v>
      </c>
      <c r="M427" s="21">
        <f>(L427+Systeme!$S$21)/Systeme!$S$18</f>
        <v>3.5890582938036175E-8</v>
      </c>
      <c r="O427" s="8">
        <f>('DGL 4'!$P$15/'DGL 4'!$B$26)*(1-EXP(-'DGL 4'!$B$26*D427)) + ('DGL 4'!$P$16/'DGL 4'!$B$27)*(1-EXP(-'DGL 4'!$B$27*D427))+ ('DGL 4'!$P$17/'DGL 4'!$B$28)*(1-EXP(-'DGL 4'!$B$28*D427))</f>
        <v>5.0924835626620785E-9</v>
      </c>
      <c r="P427" s="21">
        <f>(O427+Systeme!$AA$21)/Systeme!$AA$18</f>
        <v>2.5462417813310393E-12</v>
      </c>
    </row>
    <row r="428" spans="1:16" x14ac:dyDescent="0.25">
      <c r="A428" s="4">
        <f t="shared" si="13"/>
        <v>426</v>
      </c>
      <c r="D428" s="19">
        <f>A428*0.001 *Systeme!$G$6</f>
        <v>426</v>
      </c>
      <c r="F428" s="8">
        <f>('DGL 4'!$P$3/'DGL 4'!$B$26)*(1-EXP(-'DGL 4'!$B$26*D428)) + ('DGL 4'!$P$4/'DGL 4'!$B$27)*(1-EXP(-'DGL 4'!$B$27*D428))+ ('DGL 4'!$P$5/'DGL 4'!$B$28)*(1-EXP(-'DGL 4'!$B$28*D428))</f>
        <v>-8.440647232313335</v>
      </c>
      <c r="G428" s="21">
        <f>(F428+Systeme!$C$21)/Systeme!$C$18</f>
        <v>0.99831187055353732</v>
      </c>
      <c r="I428" s="8">
        <f>('DGL 4'!$P$7/'DGL 4'!$B$26)*(1-EXP(-'DGL 4'!$B$26*D428)) + ('DGL 4'!$P$8/'DGL 4'!$B$27)*(1-EXP(-'DGL 4'!$B$27*D428))+ ('DGL 4'!$P$9/'DGL 4'!$B$28)*(1-EXP(-'DGL 4'!$B$28*D428))</f>
        <v>8.4406291976213499</v>
      </c>
      <c r="J428" s="21">
        <f>(I428+Systeme!$K$21)/Systeme!$K$18</f>
        <v>1.6881258395242699E-2</v>
      </c>
      <c r="L428" s="8">
        <f t="shared" si="12"/>
        <v>1.8029563477790387E-5</v>
      </c>
      <c r="M428" s="21">
        <f>(L428+Systeme!$S$21)/Systeme!$S$18</f>
        <v>3.6059126955580775E-8</v>
      </c>
      <c r="O428" s="8">
        <f>('DGL 4'!$P$15/'DGL 4'!$B$26)*(1-EXP(-'DGL 4'!$B$26*D428)) + ('DGL 4'!$P$16/'DGL 4'!$B$27)*(1-EXP(-'DGL 4'!$B$27*D428))+ ('DGL 4'!$P$17/'DGL 4'!$B$28)*(1-EXP(-'DGL 4'!$B$28*D428))</f>
        <v>5.1285073455770852E-9</v>
      </c>
      <c r="P428" s="21">
        <f>(O428+Systeme!$AA$21)/Systeme!$AA$18</f>
        <v>2.5642536727885425E-12</v>
      </c>
    </row>
    <row r="429" spans="1:16" x14ac:dyDescent="0.25">
      <c r="A429" s="4">
        <f t="shared" si="13"/>
        <v>427</v>
      </c>
      <c r="D429" s="19">
        <f>A429*0.001 *Systeme!$G$6</f>
        <v>427</v>
      </c>
      <c r="F429" s="8">
        <f>('DGL 4'!$P$3/'DGL 4'!$B$26)*(1-EXP(-'DGL 4'!$B$26*D429)) + ('DGL 4'!$P$4/'DGL 4'!$B$27)*(1-EXP(-'DGL 4'!$B$27*D429))+ ('DGL 4'!$P$5/'DGL 4'!$B$28)*(1-EXP(-'DGL 4'!$B$28*D429))</f>
        <v>-8.4602754127349495</v>
      </c>
      <c r="G429" s="21">
        <f>(F429+Systeme!$C$21)/Systeme!$C$18</f>
        <v>0.99830794491745312</v>
      </c>
      <c r="I429" s="8">
        <f>('DGL 4'!$P$7/'DGL 4'!$B$26)*(1-EXP(-'DGL 4'!$B$26*D429)) + ('DGL 4'!$P$8/'DGL 4'!$B$27)*(1-EXP(-'DGL 4'!$B$27*D429))+ ('DGL 4'!$P$9/'DGL 4'!$B$28)*(1-EXP(-'DGL 4'!$B$28*D429))</f>
        <v>8.4602572935388078</v>
      </c>
      <c r="J429" s="21">
        <f>(I429+Systeme!$K$21)/Systeme!$K$18</f>
        <v>1.6920514587077617E-2</v>
      </c>
      <c r="L429" s="8">
        <f t="shared" si="12"/>
        <v>1.8114031570393933E-5</v>
      </c>
      <c r="M429" s="21">
        <f>(L429+Systeme!$S$21)/Systeme!$S$18</f>
        <v>3.6228063140787863E-8</v>
      </c>
      <c r="O429" s="8">
        <f>('DGL 4'!$P$15/'DGL 4'!$B$26)*(1-EXP(-'DGL 4'!$B$26*D429)) + ('DGL 4'!$P$16/'DGL 4'!$B$27)*(1-EXP(-'DGL 4'!$B$27*D429))+ ('DGL 4'!$P$17/'DGL 4'!$B$28)*(1-EXP(-'DGL 4'!$B$28*D429))</f>
        <v>5.1645713031699125E-9</v>
      </c>
      <c r="P429" s="21">
        <f>(O429+Systeme!$AA$21)/Systeme!$AA$18</f>
        <v>2.5822856515849562E-12</v>
      </c>
    </row>
    <row r="430" spans="1:16" x14ac:dyDescent="0.25">
      <c r="A430" s="4">
        <f t="shared" si="13"/>
        <v>428</v>
      </c>
      <c r="D430" s="19">
        <f>A430*0.001 *Systeme!$G$6</f>
        <v>428</v>
      </c>
      <c r="F430" s="8">
        <f>('DGL 4'!$P$3/'DGL 4'!$B$26)*(1-EXP(-'DGL 4'!$B$26*D430)) + ('DGL 4'!$P$4/'DGL 4'!$B$27)*(1-EXP(-'DGL 4'!$B$27*D430))+ ('DGL 4'!$P$5/'DGL 4'!$B$28)*(1-EXP(-'DGL 4'!$B$28*D430))</f>
        <v>-8.47990272953923</v>
      </c>
      <c r="G430" s="21">
        <f>(F430+Systeme!$C$21)/Systeme!$C$18</f>
        <v>0.99830401945409208</v>
      </c>
      <c r="I430" s="8">
        <f>('DGL 4'!$P$7/'DGL 4'!$B$26)*(1-EXP(-'DGL 4'!$B$26*D430)) + ('DGL 4'!$P$8/'DGL 4'!$B$27)*(1-EXP(-'DGL 4'!$B$27*D430))+ ('DGL 4'!$P$9/'DGL 4'!$B$28)*(1-EXP(-'DGL 4'!$B$28*D430))</f>
        <v>8.4798845256424684</v>
      </c>
      <c r="J430" s="21">
        <f>(I430+Systeme!$K$21)/Systeme!$K$18</f>
        <v>1.6959769051284938E-2</v>
      </c>
      <c r="L430" s="8">
        <f t="shared" si="12"/>
        <v>1.8198695807630349E-5</v>
      </c>
      <c r="M430" s="21">
        <f>(L430+Systeme!$S$21)/Systeme!$S$18</f>
        <v>3.6397391615260699E-8</v>
      </c>
      <c r="O430" s="8">
        <f>('DGL 4'!$P$15/'DGL 4'!$B$26)*(1-EXP(-'DGL 4'!$B$26*D430)) + ('DGL 4'!$P$16/'DGL 4'!$B$27)*(1-EXP(-'DGL 4'!$B$27*D430))+ ('DGL 4'!$P$17/'DGL 4'!$B$28)*(1-EXP(-'DGL 4'!$B$28*D430))</f>
        <v>5.2009539179727338E-9</v>
      </c>
      <c r="P430" s="21">
        <f>(O430+Systeme!$AA$21)/Systeme!$AA$18</f>
        <v>2.6004769589863667E-12</v>
      </c>
    </row>
    <row r="431" spans="1:16" x14ac:dyDescent="0.25">
      <c r="A431" s="4">
        <f t="shared" si="13"/>
        <v>429</v>
      </c>
      <c r="D431" s="19">
        <f>A431*0.001 *Systeme!$G$6</f>
        <v>429</v>
      </c>
      <c r="F431" s="8">
        <f>('DGL 4'!$P$3/'DGL 4'!$B$26)*(1-EXP(-'DGL 4'!$B$26*D431)) + ('DGL 4'!$P$4/'DGL 4'!$B$27)*(1-EXP(-'DGL 4'!$B$27*D431))+ ('DGL 4'!$P$5/'DGL 4'!$B$28)*(1-EXP(-'DGL 4'!$B$28*D431))</f>
        <v>-8.4995291827637462</v>
      </c>
      <c r="G431" s="21">
        <f>(F431+Systeme!$C$21)/Systeme!$C$18</f>
        <v>0.99830009416344734</v>
      </c>
      <c r="I431" s="8">
        <f>('DGL 4'!$P$7/'DGL 4'!$B$26)*(1-EXP(-'DGL 4'!$B$26*D431)) + ('DGL 4'!$P$8/'DGL 4'!$B$27)*(1-EXP(-'DGL 4'!$B$27*D431))+ ('DGL 4'!$P$9/'DGL 4'!$B$28)*(1-EXP(-'DGL 4'!$B$28*D431))</f>
        <v>8.4995108939702586</v>
      </c>
      <c r="J431" s="21">
        <f>(I431+Systeme!$K$21)/Systeme!$K$18</f>
        <v>1.6999021787940518E-2</v>
      </c>
      <c r="L431" s="8">
        <f t="shared" si="12"/>
        <v>1.8283556109932207E-5</v>
      </c>
      <c r="M431" s="21">
        <f>(L431+Systeme!$S$21)/Systeme!$S$18</f>
        <v>3.6567112219864417E-8</v>
      </c>
      <c r="O431" s="8">
        <f>('DGL 4'!$P$15/'DGL 4'!$B$26)*(1-EXP(-'DGL 4'!$B$26*D431)) + ('DGL 4'!$P$16/'DGL 4'!$B$27)*(1-EXP(-'DGL 4'!$B$27*D431))+ ('DGL 4'!$P$17/'DGL 4'!$B$28)*(1-EXP(-'DGL 4'!$B$28*D431))</f>
        <v>5.2373777096898638E-9</v>
      </c>
      <c r="P431" s="21">
        <f>(O431+Systeme!$AA$21)/Systeme!$AA$18</f>
        <v>2.6186888548449319E-12</v>
      </c>
    </row>
    <row r="432" spans="1:16" x14ac:dyDescent="0.25">
      <c r="A432" s="4">
        <f t="shared" si="13"/>
        <v>430</v>
      </c>
      <c r="D432" s="19">
        <f>A432*0.001 *Systeme!$G$6</f>
        <v>430</v>
      </c>
      <c r="F432" s="8">
        <f>('DGL 4'!$P$3/'DGL 4'!$B$26)*(1-EXP(-'DGL 4'!$B$26*D432)) + ('DGL 4'!$P$4/'DGL 4'!$B$27)*(1-EXP(-'DGL 4'!$B$27*D432))+ ('DGL 4'!$P$5/'DGL 4'!$B$28)*(1-EXP(-'DGL 4'!$B$28*D432))</f>
        <v>-8.5191547724469476</v>
      </c>
      <c r="G432" s="21">
        <f>(F432+Systeme!$C$21)/Systeme!$C$18</f>
        <v>0.99829616904551055</v>
      </c>
      <c r="I432" s="8">
        <f>('DGL 4'!$P$7/'DGL 4'!$B$26)*(1-EXP(-'DGL 4'!$B$26*D432)) + ('DGL 4'!$P$8/'DGL 4'!$B$27)*(1-EXP(-'DGL 4'!$B$27*D432))+ ('DGL 4'!$P$9/'DGL 4'!$B$28)*(1-EXP(-'DGL 4'!$B$28*D432))</f>
        <v>8.5191363985602884</v>
      </c>
      <c r="J432" s="21">
        <f>(I432+Systeme!$K$21)/Systeme!$K$18</f>
        <v>1.7038272797120578E-2</v>
      </c>
      <c r="L432" s="8">
        <f t="shared" si="12"/>
        <v>1.8368612538611356E-5</v>
      </c>
      <c r="M432" s="21">
        <f>(L432+Systeme!$S$21)/Systeme!$S$18</f>
        <v>3.6737225077222712E-8</v>
      </c>
      <c r="O432" s="8">
        <f>('DGL 4'!$P$15/'DGL 4'!$B$26)*(1-EXP(-'DGL 4'!$B$26*D432)) + ('DGL 4'!$P$16/'DGL 4'!$B$27)*(1-EXP(-'DGL 4'!$B$27*D432))+ ('DGL 4'!$P$17/'DGL 4'!$B$28)*(1-EXP(-'DGL 4'!$B$28*D432))</f>
        <v>5.2741206506279337E-9</v>
      </c>
      <c r="P432" s="21">
        <f>(O432+Systeme!$AA$21)/Systeme!$AA$18</f>
        <v>2.637060325313967E-12</v>
      </c>
    </row>
    <row r="433" spans="1:16" x14ac:dyDescent="0.25">
      <c r="A433" s="4">
        <f t="shared" si="13"/>
        <v>431</v>
      </c>
      <c r="D433" s="19">
        <f>A433*0.001 *Systeme!$G$6</f>
        <v>431</v>
      </c>
      <c r="F433" s="8">
        <f>('DGL 4'!$P$3/'DGL 4'!$B$26)*(1-EXP(-'DGL 4'!$B$26*D433)) + ('DGL 4'!$P$4/'DGL 4'!$B$27)*(1-EXP(-'DGL 4'!$B$27*D433))+ ('DGL 4'!$P$5/'DGL 4'!$B$28)*(1-EXP(-'DGL 4'!$B$28*D433))</f>
        <v>-8.538779498626452</v>
      </c>
      <c r="G433" s="21">
        <f>(F433+Systeme!$C$21)/Systeme!$C$18</f>
        <v>0.99829224410027473</v>
      </c>
      <c r="I433" s="8">
        <f>('DGL 4'!$P$7/'DGL 4'!$B$26)*(1-EXP(-'DGL 4'!$B$26*D433)) + ('DGL 4'!$P$8/'DGL 4'!$B$27)*(1-EXP(-'DGL 4'!$B$27*D433))+ ('DGL 4'!$P$9/'DGL 4'!$B$28)*(1-EXP(-'DGL 4'!$B$28*D433))</f>
        <v>8.5387610394505344</v>
      </c>
      <c r="J433" s="21">
        <f>(I433+Systeme!$K$21)/Systeme!$K$18</f>
        <v>1.7077522078901067E-2</v>
      </c>
      <c r="L433" s="8">
        <f t="shared" si="12"/>
        <v>1.8453865011982921E-5</v>
      </c>
      <c r="M433" s="21">
        <f>(L433+Systeme!$S$21)/Systeme!$S$18</f>
        <v>3.690773002396584E-8</v>
      </c>
      <c r="O433" s="8">
        <f>('DGL 4'!$P$15/'DGL 4'!$B$26)*(1-EXP(-'DGL 4'!$B$26*D433)) + ('DGL 4'!$P$16/'DGL 4'!$B$27)*(1-EXP(-'DGL 4'!$B$27*D433))+ ('DGL 4'!$P$17/'DGL 4'!$B$28)*(1-EXP(-'DGL 4'!$B$28*D433))</f>
        <v>5.3109056015812617E-9</v>
      </c>
      <c r="P433" s="21">
        <f>(O433+Systeme!$AA$21)/Systeme!$AA$18</f>
        <v>2.6554528007906307E-12</v>
      </c>
    </row>
    <row r="434" spans="1:16" x14ac:dyDescent="0.25">
      <c r="A434" s="4">
        <f t="shared" si="13"/>
        <v>432</v>
      </c>
      <c r="D434" s="19">
        <f>A434*0.001 *Systeme!$G$6</f>
        <v>432</v>
      </c>
      <c r="F434" s="8">
        <f>('DGL 4'!$P$3/'DGL 4'!$B$26)*(1-EXP(-'DGL 4'!$B$26*D434)) + ('DGL 4'!$P$4/'DGL 4'!$B$27)*(1-EXP(-'DGL 4'!$B$27*D434))+ ('DGL 4'!$P$5/'DGL 4'!$B$28)*(1-EXP(-'DGL 4'!$B$28*D434))</f>
        <v>-8.5584033613404014</v>
      </c>
      <c r="G434" s="21">
        <f>(F434+Systeme!$C$21)/Systeme!$C$18</f>
        <v>0.99828831932773188</v>
      </c>
      <c r="I434" s="8">
        <f>('DGL 4'!$P$7/'DGL 4'!$B$26)*(1-EXP(-'DGL 4'!$B$26*D434)) + ('DGL 4'!$P$8/'DGL 4'!$B$27)*(1-EXP(-'DGL 4'!$B$27*D434))+ ('DGL 4'!$P$9/'DGL 4'!$B$28)*(1-EXP(-'DGL 4'!$B$28*D434))</f>
        <v>8.55838481667897</v>
      </c>
      <c r="J434" s="21">
        <f>(I434+Systeme!$K$21)/Systeme!$K$18</f>
        <v>1.7116769633357939E-2</v>
      </c>
      <c r="L434" s="8">
        <f t="shared" si="12"/>
        <v>1.8539313559777677E-5</v>
      </c>
      <c r="M434" s="21">
        <f>(L434+Systeme!$S$21)/Systeme!$S$18</f>
        <v>3.7078627119555353E-8</v>
      </c>
      <c r="O434" s="8">
        <f>('DGL 4'!$P$15/'DGL 4'!$B$26)*(1-EXP(-'DGL 4'!$B$26*D434)) + ('DGL 4'!$P$16/'DGL 4'!$B$27)*(1-EXP(-'DGL 4'!$B$27*D434))+ ('DGL 4'!$P$17/'DGL 4'!$B$28)*(1-EXP(-'DGL 4'!$B$28*D434))</f>
        <v>5.3478715856744574E-9</v>
      </c>
      <c r="P434" s="21">
        <f>(O434+Systeme!$AA$21)/Systeme!$AA$18</f>
        <v>2.6739357928372288E-12</v>
      </c>
    </row>
    <row r="435" spans="1:16" x14ac:dyDescent="0.25">
      <c r="A435" s="4">
        <f t="shared" si="13"/>
        <v>433</v>
      </c>
      <c r="D435" s="19">
        <f>A435*0.001 *Systeme!$G$6</f>
        <v>433</v>
      </c>
      <c r="F435" s="8">
        <f>('DGL 4'!$P$3/'DGL 4'!$B$26)*(1-EXP(-'DGL 4'!$B$26*D435)) + ('DGL 4'!$P$4/'DGL 4'!$B$27)*(1-EXP(-'DGL 4'!$B$27*D435))+ ('DGL 4'!$P$5/'DGL 4'!$B$28)*(1-EXP(-'DGL 4'!$B$28*D435))</f>
        <v>-8.5780263606268328</v>
      </c>
      <c r="G435" s="21">
        <f>(F435+Systeme!$C$21)/Systeme!$C$18</f>
        <v>0.99828439472787467</v>
      </c>
      <c r="I435" s="8">
        <f>('DGL 4'!$P$7/'DGL 4'!$B$26)*(1-EXP(-'DGL 4'!$B$26*D435)) + ('DGL 4'!$P$8/'DGL 4'!$B$27)*(1-EXP(-'DGL 4'!$B$27*D435))+ ('DGL 4'!$P$9/'DGL 4'!$B$28)*(1-EXP(-'DGL 4'!$B$28*D435))</f>
        <v>8.5780077302836393</v>
      </c>
      <c r="J435" s="21">
        <f>(I435+Systeme!$K$21)/Systeme!$K$18</f>
        <v>1.7156015460567279E-2</v>
      </c>
      <c r="L435" s="8">
        <f t="shared" si="12"/>
        <v>1.8624958174132773E-5</v>
      </c>
      <c r="M435" s="21">
        <f>(L435+Systeme!$S$21)/Systeme!$S$18</f>
        <v>3.7249916348265543E-8</v>
      </c>
      <c r="O435" s="8">
        <f>('DGL 4'!$P$15/'DGL 4'!$B$26)*(1-EXP(-'DGL 4'!$B$26*D435)) + ('DGL 4'!$P$16/'DGL 4'!$B$27)*(1-EXP(-'DGL 4'!$B$27*D435))+ ('DGL 4'!$P$17/'DGL 4'!$B$28)*(1-EXP(-'DGL 4'!$B$28*D435))</f>
        <v>5.3850193603311586E-9</v>
      </c>
      <c r="P435" s="21">
        <f>(O435+Systeme!$AA$21)/Systeme!$AA$18</f>
        <v>2.6925096801655794E-12</v>
      </c>
    </row>
    <row r="436" spans="1:16" x14ac:dyDescent="0.25">
      <c r="A436" s="4">
        <f t="shared" si="13"/>
        <v>434</v>
      </c>
      <c r="D436" s="19">
        <f>A436*0.001 *Systeme!$G$6</f>
        <v>434</v>
      </c>
      <c r="F436" s="8">
        <f>('DGL 4'!$P$3/'DGL 4'!$B$26)*(1-EXP(-'DGL 4'!$B$26*D436)) + ('DGL 4'!$P$4/'DGL 4'!$B$27)*(1-EXP(-'DGL 4'!$B$27*D436))+ ('DGL 4'!$P$5/'DGL 4'!$B$28)*(1-EXP(-'DGL 4'!$B$28*D436))</f>
        <v>-8.5976484965237301</v>
      </c>
      <c r="G436" s="21">
        <f>(F436+Systeme!$C$21)/Systeme!$C$18</f>
        <v>0.99828047030069522</v>
      </c>
      <c r="I436" s="8">
        <f>('DGL 4'!$P$7/'DGL 4'!$B$26)*(1-EXP(-'DGL 4'!$B$26*D436)) + ('DGL 4'!$P$8/'DGL 4'!$B$27)*(1-EXP(-'DGL 4'!$B$27*D436))+ ('DGL 4'!$P$9/'DGL 4'!$B$28)*(1-EXP(-'DGL 4'!$B$28*D436))</f>
        <v>8.5976297803025385</v>
      </c>
      <c r="J436" s="21">
        <f>(I436+Systeme!$K$21)/Systeme!$K$18</f>
        <v>1.7195259560605077E-2</v>
      </c>
      <c r="L436" s="8">
        <f t="shared" si="12"/>
        <v>1.87107988425389E-5</v>
      </c>
      <c r="M436" s="21">
        <f>(L436+Systeme!$S$21)/Systeme!$S$18</f>
        <v>3.7421597685077802E-8</v>
      </c>
      <c r="O436" s="8">
        <f>('DGL 4'!$P$15/'DGL 4'!$B$26)*(1-EXP(-'DGL 4'!$B$26*D436)) + ('DGL 4'!$P$16/'DGL 4'!$B$27)*(1-EXP(-'DGL 4'!$B$27*D436))+ ('DGL 4'!$P$17/'DGL 4'!$B$28)*(1-EXP(-'DGL 4'!$B$28*D436))</f>
        <v>5.4223490003613151E-9</v>
      </c>
      <c r="P436" s="21">
        <f>(O436+Systeme!$AA$21)/Systeme!$AA$18</f>
        <v>2.7111745001806576E-12</v>
      </c>
    </row>
    <row r="437" spans="1:16" x14ac:dyDescent="0.25">
      <c r="A437" s="4">
        <f t="shared" si="13"/>
        <v>435</v>
      </c>
      <c r="D437" s="19">
        <f>A437*0.001 *Systeme!$G$6</f>
        <v>435</v>
      </c>
      <c r="F437" s="8">
        <f>('DGL 4'!$P$3/'DGL 4'!$B$26)*(1-EXP(-'DGL 4'!$B$26*D437)) + ('DGL 4'!$P$4/'DGL 4'!$B$27)*(1-EXP(-'DGL 4'!$B$27*D437))+ ('DGL 4'!$P$5/'DGL 4'!$B$28)*(1-EXP(-'DGL 4'!$B$28*D437))</f>
        <v>-8.6172697690691251</v>
      </c>
      <c r="G437" s="21">
        <f>(F437+Systeme!$C$21)/Systeme!$C$18</f>
        <v>0.99827654604618621</v>
      </c>
      <c r="I437" s="8">
        <f>('DGL 4'!$P$7/'DGL 4'!$B$26)*(1-EXP(-'DGL 4'!$B$26*D437)) + ('DGL 4'!$P$8/'DGL 4'!$B$27)*(1-EXP(-'DGL 4'!$B$27*D437))+ ('DGL 4'!$P$9/'DGL 4'!$B$28)*(1-EXP(-'DGL 4'!$B$28*D437))</f>
        <v>8.6172509667737085</v>
      </c>
      <c r="J437" s="21">
        <f>(I437+Systeme!$K$21)/Systeme!$K$18</f>
        <v>1.7234501933547416E-2</v>
      </c>
      <c r="L437" s="8">
        <f t="shared" si="12"/>
        <v>1.8796835555526421E-5</v>
      </c>
      <c r="M437" s="21">
        <f>(L437+Systeme!$S$21)/Systeme!$S$18</f>
        <v>3.7593671111052845E-8</v>
      </c>
      <c r="O437" s="8">
        <f>('DGL 4'!$P$15/'DGL 4'!$B$26)*(1-EXP(-'DGL 4'!$B$26*D437)) + ('DGL 4'!$P$16/'DGL 4'!$B$27)*(1-EXP(-'DGL 4'!$B$27*D437))+ ('DGL 4'!$P$17/'DGL 4'!$B$28)*(1-EXP(-'DGL 4'!$B$28*D437))</f>
        <v>5.4598610936193448E-9</v>
      </c>
      <c r="P437" s="21">
        <f>(O437+Systeme!$AA$21)/Systeme!$AA$18</f>
        <v>2.7299305468096724E-12</v>
      </c>
    </row>
    <row r="438" spans="1:16" x14ac:dyDescent="0.25">
      <c r="A438" s="4">
        <f t="shared" si="13"/>
        <v>436</v>
      </c>
      <c r="D438" s="19">
        <f>A438*0.001 *Systeme!$G$6</f>
        <v>436</v>
      </c>
      <c r="F438" s="8">
        <f>('DGL 4'!$P$3/'DGL 4'!$B$26)*(1-EXP(-'DGL 4'!$B$26*D438)) + ('DGL 4'!$P$4/'DGL 4'!$B$27)*(1-EXP(-'DGL 4'!$B$27*D438))+ ('DGL 4'!$P$5/'DGL 4'!$B$28)*(1-EXP(-'DGL 4'!$B$28*D438))</f>
        <v>-8.6368901783009537</v>
      </c>
      <c r="G438" s="21">
        <f>(F438+Systeme!$C$21)/Systeme!$C$18</f>
        <v>0.99827262196433986</v>
      </c>
      <c r="I438" s="8">
        <f>('DGL 4'!$P$7/'DGL 4'!$B$26)*(1-EXP(-'DGL 4'!$B$26*D438)) + ('DGL 4'!$P$8/'DGL 4'!$B$27)*(1-EXP(-'DGL 4'!$B$27*D438))+ ('DGL 4'!$P$9/'DGL 4'!$B$28)*(1-EXP(-'DGL 4'!$B$28*D438))</f>
        <v>8.6368712897350921</v>
      </c>
      <c r="J438" s="21">
        <f>(I438+Systeme!$K$21)/Systeme!$K$18</f>
        <v>1.7273742579470185E-2</v>
      </c>
      <c r="L438" s="8">
        <f t="shared" si="12"/>
        <v>1.8883068305745529E-5</v>
      </c>
      <c r="M438" s="21">
        <f>(L438+Systeme!$S$21)/Systeme!$S$18</f>
        <v>3.7766136611491057E-8</v>
      </c>
      <c r="O438" s="8">
        <f>('DGL 4'!$P$15/'DGL 4'!$B$26)*(1-EXP(-'DGL 4'!$B$26*D438)) + ('DGL 4'!$P$16/'DGL 4'!$B$27)*(1-EXP(-'DGL 4'!$B$27*D438))+ ('DGL 4'!$P$17/'DGL 4'!$B$28)*(1-EXP(-'DGL 4'!$B$28*D438))</f>
        <v>5.4975558844844175E-9</v>
      </c>
      <c r="P438" s="21">
        <f>(O438+Systeme!$AA$21)/Systeme!$AA$18</f>
        <v>2.7487779422422086E-12</v>
      </c>
    </row>
    <row r="439" spans="1:16" x14ac:dyDescent="0.25">
      <c r="A439" s="4">
        <f t="shared" si="13"/>
        <v>437</v>
      </c>
      <c r="D439" s="19">
        <f>A439*0.001 *Systeme!$G$6</f>
        <v>437</v>
      </c>
      <c r="F439" s="8">
        <f>('DGL 4'!$P$3/'DGL 4'!$B$26)*(1-EXP(-'DGL 4'!$B$26*D439)) + ('DGL 4'!$P$4/'DGL 4'!$B$27)*(1-EXP(-'DGL 4'!$B$27*D439))+ ('DGL 4'!$P$5/'DGL 4'!$B$28)*(1-EXP(-'DGL 4'!$B$28*D439))</f>
        <v>-8.6565097242571998</v>
      </c>
      <c r="G439" s="21">
        <f>(F439+Systeme!$C$21)/Systeme!$C$18</f>
        <v>0.99826869805514851</v>
      </c>
      <c r="I439" s="8">
        <f>('DGL 4'!$P$7/'DGL 4'!$B$26)*(1-EXP(-'DGL 4'!$B$26*D439)) + ('DGL 4'!$P$8/'DGL 4'!$B$27)*(1-EXP(-'DGL 4'!$B$27*D439))+ ('DGL 4'!$P$9/'DGL 4'!$B$28)*(1-EXP(-'DGL 4'!$B$28*D439))</f>
        <v>8.6564907492246803</v>
      </c>
      <c r="J439" s="21">
        <f>(I439+Systeme!$K$21)/Systeme!$K$18</f>
        <v>1.731298149844936E-2</v>
      </c>
      <c r="L439" s="8">
        <f t="shared" si="12"/>
        <v>1.8969497085504026E-5</v>
      </c>
      <c r="M439" s="21">
        <f>(L439+Systeme!$S$21)/Systeme!$S$18</f>
        <v>3.7938994171008049E-8</v>
      </c>
      <c r="O439" s="8">
        <f>('DGL 4'!$P$15/'DGL 4'!$B$26)*(1-EXP(-'DGL 4'!$B$26*D439)) + ('DGL 4'!$P$16/'DGL 4'!$B$27)*(1-EXP(-'DGL 4'!$B$27*D439))+ ('DGL 4'!$P$17/'DGL 4'!$B$28)*(1-EXP(-'DGL 4'!$B$28*D439))</f>
        <v>5.5354339597267488E-9</v>
      </c>
      <c r="P439" s="21">
        <f>(O439+Systeme!$AA$21)/Systeme!$AA$18</f>
        <v>2.7677169798633742E-12</v>
      </c>
    </row>
    <row r="440" spans="1:16" x14ac:dyDescent="0.25">
      <c r="A440" s="4">
        <f t="shared" si="13"/>
        <v>438</v>
      </c>
      <c r="D440" s="19">
        <f>A440*0.001 *Systeme!$G$6</f>
        <v>438</v>
      </c>
      <c r="F440" s="8">
        <f>('DGL 4'!$P$3/'DGL 4'!$B$26)*(1-EXP(-'DGL 4'!$B$26*D440)) + ('DGL 4'!$P$4/'DGL 4'!$B$27)*(1-EXP(-'DGL 4'!$B$27*D440))+ ('DGL 4'!$P$5/'DGL 4'!$B$28)*(1-EXP(-'DGL 4'!$B$28*D440))</f>
        <v>-8.6761284069757885</v>
      </c>
      <c r="G440" s="21">
        <f>(F440+Systeme!$C$21)/Systeme!$C$18</f>
        <v>0.99826477431860472</v>
      </c>
      <c r="I440" s="8">
        <f>('DGL 4'!$P$7/'DGL 4'!$B$26)*(1-EXP(-'DGL 4'!$B$26*D440)) + ('DGL 4'!$P$8/'DGL 4'!$B$27)*(1-EXP(-'DGL 4'!$B$27*D440))+ ('DGL 4'!$P$9/'DGL 4'!$B$28)*(1-EXP(-'DGL 4'!$B$28*D440))</f>
        <v>8.6761093452805849</v>
      </c>
      <c r="J440" s="21">
        <f>(I440+Systeme!$K$21)/Systeme!$K$18</f>
        <v>1.735221869056117E-2</v>
      </c>
      <c r="L440" s="8">
        <f t="shared" si="12"/>
        <v>1.9056121846985343E-5</v>
      </c>
      <c r="M440" s="21">
        <f>(L440+Systeme!$S$21)/Systeme!$S$18</f>
        <v>3.8112243693970684E-8</v>
      </c>
      <c r="O440" s="8">
        <f>('DGL 4'!$P$15/'DGL 4'!$B$26)*(1-EXP(-'DGL 4'!$B$26*D440)) + ('DGL 4'!$P$16/'DGL 4'!$B$27)*(1-EXP(-'DGL 4'!$B$27*D440))+ ('DGL 4'!$P$17/'DGL 4'!$B$28)*(1-EXP(-'DGL 4'!$B$28*D440))</f>
        <v>5.5733566184466149E-9</v>
      </c>
      <c r="P440" s="21">
        <f>(O440+Systeme!$AA$21)/Systeme!$AA$18</f>
        <v>2.7866783092233076E-12</v>
      </c>
    </row>
    <row r="441" spans="1:16" x14ac:dyDescent="0.25">
      <c r="A441" s="4">
        <f t="shared" si="13"/>
        <v>439</v>
      </c>
      <c r="D441" s="19">
        <f>A441*0.001 *Systeme!$G$6</f>
        <v>439</v>
      </c>
      <c r="F441" s="8">
        <f>('DGL 4'!$P$3/'DGL 4'!$B$26)*(1-EXP(-'DGL 4'!$B$26*D441)) + ('DGL 4'!$P$4/'DGL 4'!$B$27)*(1-EXP(-'DGL 4'!$B$27*D441))+ ('DGL 4'!$P$5/'DGL 4'!$B$28)*(1-EXP(-'DGL 4'!$B$28*D441))</f>
        <v>-8.6957462264949239</v>
      </c>
      <c r="G441" s="21">
        <f>(F441+Systeme!$C$21)/Systeme!$C$18</f>
        <v>0.99826085075470106</v>
      </c>
      <c r="I441" s="8">
        <f>('DGL 4'!$P$7/'DGL 4'!$B$26)*(1-EXP(-'DGL 4'!$B$26*D441)) + ('DGL 4'!$P$8/'DGL 4'!$B$27)*(1-EXP(-'DGL 4'!$B$27*D441))+ ('DGL 4'!$P$9/'DGL 4'!$B$28)*(1-EXP(-'DGL 4'!$B$28*D441))</f>
        <v>8.695727077940667</v>
      </c>
      <c r="J441" s="21">
        <f>(I441+Systeme!$K$21)/Systeme!$K$18</f>
        <v>1.7391454155881333E-2</v>
      </c>
      <c r="L441" s="8">
        <f t="shared" si="12"/>
        <v>1.9142942654886428E-5</v>
      </c>
      <c r="M441" s="21">
        <f>(L441+Systeme!$S$21)/Systeme!$S$18</f>
        <v>3.8285885309772855E-8</v>
      </c>
      <c r="O441" s="8">
        <f>('DGL 4'!$P$15/'DGL 4'!$B$26)*(1-EXP(-'DGL 4'!$B$26*D441)) + ('DGL 4'!$P$16/'DGL 4'!$B$27)*(1-EXP(-'DGL 4'!$B$27*D441))+ ('DGL 4'!$P$17/'DGL 4'!$B$28)*(1-EXP(-'DGL 4'!$B$28*D441))</f>
        <v>5.6116020005683026E-9</v>
      </c>
      <c r="P441" s="21">
        <f>(O441+Systeme!$AA$21)/Systeme!$AA$18</f>
        <v>2.8058010002841513E-12</v>
      </c>
    </row>
    <row r="442" spans="1:16" x14ac:dyDescent="0.25">
      <c r="A442" s="4">
        <f t="shared" si="13"/>
        <v>440</v>
      </c>
      <c r="D442" s="19">
        <f>A442*0.001 *Systeme!$G$6</f>
        <v>440</v>
      </c>
      <c r="F442" s="8">
        <f>('DGL 4'!$P$3/'DGL 4'!$B$26)*(1-EXP(-'DGL 4'!$B$26*D442)) + ('DGL 4'!$P$4/'DGL 4'!$B$27)*(1-EXP(-'DGL 4'!$B$27*D442))+ ('DGL 4'!$P$5/'DGL 4'!$B$28)*(1-EXP(-'DGL 4'!$B$28*D442))</f>
        <v>-8.715363182852526</v>
      </c>
      <c r="G442" s="21">
        <f>(F442+Systeme!$C$21)/Systeme!$C$18</f>
        <v>0.99825692736342952</v>
      </c>
      <c r="I442" s="8">
        <f>('DGL 4'!$P$7/'DGL 4'!$B$26)*(1-EXP(-'DGL 4'!$B$26*D442)) + ('DGL 4'!$P$8/'DGL 4'!$B$27)*(1-EXP(-'DGL 4'!$B$27*D442))+ ('DGL 4'!$P$9/'DGL 4'!$B$28)*(1-EXP(-'DGL 4'!$B$28*D442))</f>
        <v>8.7153439472430314</v>
      </c>
      <c r="J442" s="21">
        <f>(I442+Systeme!$K$21)/Systeme!$K$18</f>
        <v>1.7430687894486062E-2</v>
      </c>
      <c r="L442" s="8">
        <f t="shared" si="12"/>
        <v>1.9229959462655974E-5</v>
      </c>
      <c r="M442" s="21">
        <f>(L442+Systeme!$S$21)/Systeme!$S$18</f>
        <v>3.8459918925311949E-8</v>
      </c>
      <c r="O442" s="8">
        <f>('DGL 4'!$P$15/'DGL 4'!$B$26)*(1-EXP(-'DGL 4'!$B$26*D442)) + ('DGL 4'!$P$16/'DGL 4'!$B$27)*(1-EXP(-'DGL 4'!$B$27*D442))+ ('DGL 4'!$P$17/'DGL 4'!$B$28)*(1-EXP(-'DGL 4'!$B$28*D442))</f>
        <v>5.6500319162849921E-9</v>
      </c>
      <c r="P442" s="21">
        <f>(O442+Systeme!$AA$21)/Systeme!$AA$18</f>
        <v>2.8250159581424962E-12</v>
      </c>
    </row>
    <row r="443" spans="1:16" x14ac:dyDescent="0.25">
      <c r="A443" s="4">
        <f t="shared" si="13"/>
        <v>441</v>
      </c>
      <c r="D443" s="19">
        <f>A443*0.001 *Systeme!$G$6</f>
        <v>441</v>
      </c>
      <c r="F443" s="8">
        <f>('DGL 4'!$P$3/'DGL 4'!$B$26)*(1-EXP(-'DGL 4'!$B$26*D443)) + ('DGL 4'!$P$4/'DGL 4'!$B$27)*(1-EXP(-'DGL 4'!$B$27*D443))+ ('DGL 4'!$P$5/'DGL 4'!$B$28)*(1-EXP(-'DGL 4'!$B$28*D443))</f>
        <v>-8.7349792760863281</v>
      </c>
      <c r="G443" s="21">
        <f>(F443+Systeme!$C$21)/Systeme!$C$18</f>
        <v>0.9982530041447828</v>
      </c>
      <c r="I443" s="8">
        <f>('DGL 4'!$P$7/'DGL 4'!$B$26)*(1-EXP(-'DGL 4'!$B$26*D443)) + ('DGL 4'!$P$8/'DGL 4'!$B$27)*(1-EXP(-'DGL 4'!$B$27*D443))+ ('DGL 4'!$P$9/'DGL 4'!$B$28)*(1-EXP(-'DGL 4'!$B$28*D443))</f>
        <v>8.7349599532255926</v>
      </c>
      <c r="J443" s="21">
        <f>(I443+Systeme!$K$21)/Systeme!$K$18</f>
        <v>1.7469919906451185E-2</v>
      </c>
      <c r="L443" s="8">
        <f t="shared" si="12"/>
        <v>1.9317172227978872E-5</v>
      </c>
      <c r="M443" s="21">
        <f>(L443+Systeme!$S$21)/Systeme!$S$18</f>
        <v>3.8634344455957747E-8</v>
      </c>
      <c r="O443" s="8">
        <f>('DGL 4'!$P$15/'DGL 4'!$B$26)*(1-EXP(-'DGL 4'!$B$26*D443)) + ('DGL 4'!$P$16/'DGL 4'!$B$27)*(1-EXP(-'DGL 4'!$B$27*D443))+ ('DGL 4'!$P$17/'DGL 4'!$B$28)*(1-EXP(-'DGL 4'!$B$28*D443))</f>
        <v>5.6885074923088141E-9</v>
      </c>
      <c r="P443" s="21">
        <f>(O443+Systeme!$AA$21)/Systeme!$AA$18</f>
        <v>2.8442537461544069E-12</v>
      </c>
    </row>
    <row r="444" spans="1:16" x14ac:dyDescent="0.25">
      <c r="A444" s="4">
        <f t="shared" si="13"/>
        <v>442</v>
      </c>
      <c r="D444" s="19">
        <f>A444*0.001 *Systeme!$G$6</f>
        <v>442</v>
      </c>
      <c r="F444" s="8">
        <f>('DGL 4'!$P$3/'DGL 4'!$B$26)*(1-EXP(-'DGL 4'!$B$26*D444)) + ('DGL 4'!$P$4/'DGL 4'!$B$27)*(1-EXP(-'DGL 4'!$B$27*D444))+ ('DGL 4'!$P$5/'DGL 4'!$B$28)*(1-EXP(-'DGL 4'!$B$28*D444))</f>
        <v>-8.7545945062347279</v>
      </c>
      <c r="G444" s="21">
        <f>(F444+Systeme!$C$21)/Systeme!$C$18</f>
        <v>0.9982490810987531</v>
      </c>
      <c r="I444" s="8">
        <f>('DGL 4'!$P$7/'DGL 4'!$B$26)*(1-EXP(-'DGL 4'!$B$26*D444)) + ('DGL 4'!$P$8/'DGL 4'!$B$27)*(1-EXP(-'DGL 4'!$B$27*D444))+ ('DGL 4'!$P$9/'DGL 4'!$B$28)*(1-EXP(-'DGL 4'!$B$28*D444))</f>
        <v>8.7545750959264073</v>
      </c>
      <c r="J444" s="21">
        <f>(I444+Systeme!$K$21)/Systeme!$K$18</f>
        <v>1.7509150191852816E-2</v>
      </c>
      <c r="L444" s="8">
        <f t="shared" si="12"/>
        <v>1.9404581013433104E-5</v>
      </c>
      <c r="M444" s="21">
        <f>(L444+Systeme!$S$21)/Systeme!$S$18</f>
        <v>3.880916202686621E-8</v>
      </c>
      <c r="O444" s="8">
        <f>('DGL 4'!$P$15/'DGL 4'!$B$26)*(1-EXP(-'DGL 4'!$B$26*D444)) + ('DGL 4'!$P$16/'DGL 4'!$B$27)*(1-EXP(-'DGL 4'!$B$27*D444))+ ('DGL 4'!$P$17/'DGL 4'!$B$28)*(1-EXP(-'DGL 4'!$B$28*D444))</f>
        <v>5.727307211171942E-9</v>
      </c>
      <c r="P444" s="21">
        <f>(O444+Systeme!$AA$21)/Systeme!$AA$18</f>
        <v>2.8636536055859712E-12</v>
      </c>
    </row>
    <row r="445" spans="1:16" x14ac:dyDescent="0.25">
      <c r="A445" s="4">
        <f t="shared" si="13"/>
        <v>443</v>
      </c>
      <c r="D445" s="19">
        <f>A445*0.001 *Systeme!$G$6</f>
        <v>443</v>
      </c>
      <c r="F445" s="8">
        <f>('DGL 4'!$P$3/'DGL 4'!$B$26)*(1-EXP(-'DGL 4'!$B$26*D445)) + ('DGL 4'!$P$4/'DGL 4'!$B$27)*(1-EXP(-'DGL 4'!$B$27*D445))+ ('DGL 4'!$P$5/'DGL 4'!$B$28)*(1-EXP(-'DGL 4'!$B$28*D445))</f>
        <v>-8.7742088733353398</v>
      </c>
      <c r="G445" s="21">
        <f>(F445+Systeme!$C$21)/Systeme!$C$18</f>
        <v>0.99824515822533288</v>
      </c>
      <c r="I445" s="8">
        <f>('DGL 4'!$P$7/'DGL 4'!$B$26)*(1-EXP(-'DGL 4'!$B$26*D445)) + ('DGL 4'!$P$8/'DGL 4'!$B$27)*(1-EXP(-'DGL 4'!$B$27*D445))+ ('DGL 4'!$P$9/'DGL 4'!$B$28)*(1-EXP(-'DGL 4'!$B$28*D445))</f>
        <v>8.7741893753834503</v>
      </c>
      <c r="J445" s="21">
        <f>(I445+Systeme!$K$21)/Systeme!$K$18</f>
        <v>1.75483787507669E-2</v>
      </c>
      <c r="L445" s="8">
        <f t="shared" si="12"/>
        <v>1.9492185736068096E-5</v>
      </c>
      <c r="M445" s="21">
        <f>(L445+Systeme!$S$21)/Systeme!$S$18</f>
        <v>3.8984371472136194E-8</v>
      </c>
      <c r="O445" s="8">
        <f>('DGL 4'!$P$15/'DGL 4'!$B$26)*(1-EXP(-'DGL 4'!$B$26*D445)) + ('DGL 4'!$P$16/'DGL 4'!$B$27)*(1-EXP(-'DGL 4'!$B$27*D445))+ ('DGL 4'!$P$17/'DGL 4'!$B$28)*(1-EXP(-'DGL 4'!$B$28*D445))</f>
        <v>5.7661534230094708E-9</v>
      </c>
      <c r="P445" s="21">
        <f>(O445+Systeme!$AA$21)/Systeme!$AA$18</f>
        <v>2.8830767115047353E-12</v>
      </c>
    </row>
    <row r="446" spans="1:16" x14ac:dyDescent="0.25">
      <c r="A446" s="4">
        <f t="shared" si="13"/>
        <v>444</v>
      </c>
      <c r="D446" s="19">
        <f>A446*0.001 *Systeme!$G$6</f>
        <v>444</v>
      </c>
      <c r="F446" s="8">
        <f>('DGL 4'!$P$3/'DGL 4'!$B$26)*(1-EXP(-'DGL 4'!$B$26*D446)) + ('DGL 4'!$P$4/'DGL 4'!$B$27)*(1-EXP(-'DGL 4'!$B$27*D446))+ ('DGL 4'!$P$5/'DGL 4'!$B$28)*(1-EXP(-'DGL 4'!$B$28*D446))</f>
        <v>-8.7938223774262614</v>
      </c>
      <c r="G446" s="21">
        <f>(F446+Systeme!$C$21)/Systeme!$C$18</f>
        <v>0.99824123552451471</v>
      </c>
      <c r="I446" s="8">
        <f>('DGL 4'!$P$7/'DGL 4'!$B$26)*(1-EXP(-'DGL 4'!$B$26*D446)) + ('DGL 4'!$P$8/'DGL 4'!$B$27)*(1-EXP(-'DGL 4'!$B$27*D446))+ ('DGL 4'!$P$9/'DGL 4'!$B$28)*(1-EXP(-'DGL 4'!$B$28*D446))</f>
        <v>8.7938027916346506</v>
      </c>
      <c r="J446" s="21">
        <f>(I446+Systeme!$K$21)/Systeme!$K$18</f>
        <v>1.75876055832693E-2</v>
      </c>
      <c r="L446" s="8">
        <f t="shared" si="12"/>
        <v>1.9579986425274833E-5</v>
      </c>
      <c r="M446" s="21">
        <f>(L446+Systeme!$S$21)/Systeme!$S$18</f>
        <v>3.9159972850549668E-8</v>
      </c>
      <c r="O446" s="8">
        <f>('DGL 4'!$P$15/'DGL 4'!$B$26)*(1-EXP(-'DGL 4'!$B$26*D446)) + ('DGL 4'!$P$16/'DGL 4'!$B$27)*(1-EXP(-'DGL 4'!$B$27*D446))+ ('DGL 4'!$P$17/'DGL 4'!$B$28)*(1-EXP(-'DGL 4'!$B$28*D446))</f>
        <v>5.8051854907349709E-9</v>
      </c>
      <c r="P446" s="21">
        <f>(O446+Systeme!$AA$21)/Systeme!$AA$18</f>
        <v>2.9025927453674853E-12</v>
      </c>
    </row>
    <row r="447" spans="1:16" x14ac:dyDescent="0.25">
      <c r="A447" s="4">
        <f t="shared" si="13"/>
        <v>445</v>
      </c>
      <c r="D447" s="19">
        <f>A447*0.001 *Systeme!$G$6</f>
        <v>445</v>
      </c>
      <c r="F447" s="8">
        <f>('DGL 4'!$P$3/'DGL 4'!$B$26)*(1-EXP(-'DGL 4'!$B$26*D447)) + ('DGL 4'!$P$4/'DGL 4'!$B$27)*(1-EXP(-'DGL 4'!$B$27*D447))+ ('DGL 4'!$P$5/'DGL 4'!$B$28)*(1-EXP(-'DGL 4'!$B$28*D447))</f>
        <v>-8.8134350185455741</v>
      </c>
      <c r="G447" s="21">
        <f>(F447+Systeme!$C$21)/Systeme!$C$18</f>
        <v>0.99823731299629093</v>
      </c>
      <c r="I447" s="8">
        <f>('DGL 4'!$P$7/'DGL 4'!$B$26)*(1-EXP(-'DGL 4'!$B$26*D447)) + ('DGL 4'!$P$8/'DGL 4'!$B$27)*(1-EXP(-'DGL 4'!$B$27*D447))+ ('DGL 4'!$P$9/'DGL 4'!$B$28)*(1-EXP(-'DGL 4'!$B$28*D447))</f>
        <v>8.8134153447181021</v>
      </c>
      <c r="J447" s="21">
        <f>(I447+Systeme!$K$21)/Systeme!$K$18</f>
        <v>1.7626830689436206E-2</v>
      </c>
      <c r="L447" s="8">
        <f t="shared" si="12"/>
        <v>1.9667983068031181E-5</v>
      </c>
      <c r="M447" s="21">
        <f>(L447+Systeme!$S$21)/Systeme!$S$18</f>
        <v>3.9335966136062361E-8</v>
      </c>
      <c r="O447" s="8">
        <f>('DGL 4'!$P$15/'DGL 4'!$B$26)*(1-EXP(-'DGL 4'!$B$26*D447)) + ('DGL 4'!$P$16/'DGL 4'!$B$27)*(1-EXP(-'DGL 4'!$B$27*D447))+ ('DGL 4'!$P$17/'DGL 4'!$B$28)*(1-EXP(-'DGL 4'!$B$28*D447))</f>
        <v>5.8444040019860199E-9</v>
      </c>
      <c r="P447" s="21">
        <f>(O447+Systeme!$AA$21)/Systeme!$AA$18</f>
        <v>2.9222020009930099E-12</v>
      </c>
    </row>
    <row r="448" spans="1:16" x14ac:dyDescent="0.25">
      <c r="A448" s="4">
        <f t="shared" si="13"/>
        <v>446</v>
      </c>
      <c r="D448" s="19">
        <f>A448*0.001 *Systeme!$G$6</f>
        <v>446</v>
      </c>
      <c r="F448" s="8">
        <f>('DGL 4'!$P$3/'DGL 4'!$B$26)*(1-EXP(-'DGL 4'!$B$26*D448)) + ('DGL 4'!$P$4/'DGL 4'!$B$27)*(1-EXP(-'DGL 4'!$B$27*D448))+ ('DGL 4'!$P$5/'DGL 4'!$B$28)*(1-EXP(-'DGL 4'!$B$28*D448))</f>
        <v>-8.8330467967311606</v>
      </c>
      <c r="G448" s="21">
        <f>(F448+Systeme!$C$21)/Systeme!$C$18</f>
        <v>0.99823339064065386</v>
      </c>
      <c r="I448" s="8">
        <f>('DGL 4'!$P$7/'DGL 4'!$B$26)*(1-EXP(-'DGL 4'!$B$26*D448)) + ('DGL 4'!$P$8/'DGL 4'!$B$27)*(1-EXP(-'DGL 4'!$B$27*D448))+ ('DGL 4'!$P$9/'DGL 4'!$B$28)*(1-EXP(-'DGL 4'!$B$28*D448))</f>
        <v>8.8330270346716926</v>
      </c>
      <c r="J448" s="21">
        <f>(I448+Systeme!$K$21)/Systeme!$K$18</f>
        <v>1.7666054069343386E-2</v>
      </c>
      <c r="L448" s="8">
        <f t="shared" si="12"/>
        <v>1.9756175658763257E-5</v>
      </c>
      <c r="M448" s="21">
        <f>(L448+Systeme!$S$21)/Systeme!$S$18</f>
        <v>3.9512351317526512E-8</v>
      </c>
      <c r="O448" s="8">
        <f>('DGL 4'!$P$15/'DGL 4'!$B$26)*(1-EXP(-'DGL 4'!$B$26*D448)) + ('DGL 4'!$P$16/'DGL 4'!$B$27)*(1-EXP(-'DGL 4'!$B$27*D448))+ ('DGL 4'!$P$17/'DGL 4'!$B$28)*(1-EXP(-'DGL 4'!$B$28*D448))</f>
        <v>5.8838092015754684E-9</v>
      </c>
      <c r="P448" s="21">
        <f>(O448+Systeme!$AA$21)/Systeme!$AA$18</f>
        <v>2.9419046007877341E-12</v>
      </c>
    </row>
    <row r="449" spans="1:16" x14ac:dyDescent="0.25">
      <c r="A449" s="4">
        <f t="shared" si="13"/>
        <v>447</v>
      </c>
      <c r="D449" s="19">
        <f>A449*0.001 *Systeme!$G$6</f>
        <v>447</v>
      </c>
      <c r="F449" s="8">
        <f>('DGL 4'!$P$3/'DGL 4'!$B$26)*(1-EXP(-'DGL 4'!$B$26*D449)) + ('DGL 4'!$P$4/'DGL 4'!$B$27)*(1-EXP(-'DGL 4'!$B$27*D449))+ ('DGL 4'!$P$5/'DGL 4'!$B$28)*(1-EXP(-'DGL 4'!$B$28*D449))</f>
        <v>-8.8526577120212142</v>
      </c>
      <c r="G449" s="21">
        <f>(F449+Systeme!$C$21)/Systeme!$C$18</f>
        <v>0.99822946845759575</v>
      </c>
      <c r="I449" s="8">
        <f>('DGL 4'!$P$7/'DGL 4'!$B$26)*(1-EXP(-'DGL 4'!$B$26*D449)) + ('DGL 4'!$P$8/'DGL 4'!$B$27)*(1-EXP(-'DGL 4'!$B$27*D449))+ ('DGL 4'!$P$9/'DGL 4'!$B$28)*(1-EXP(-'DGL 4'!$B$28*D449))</f>
        <v>8.852637861533454</v>
      </c>
      <c r="J449" s="21">
        <f>(I449+Systeme!$K$21)/Systeme!$K$18</f>
        <v>1.7705275723066908E-2</v>
      </c>
      <c r="L449" s="8">
        <f t="shared" si="12"/>
        <v>1.984456421992597E-5</v>
      </c>
      <c r="M449" s="21">
        <f>(L449+Systeme!$S$21)/Systeme!$S$18</f>
        <v>3.9689128439851941E-8</v>
      </c>
      <c r="O449" s="8">
        <f>('DGL 4'!$P$15/'DGL 4'!$B$26)*(1-EXP(-'DGL 4'!$B$26*D449)) + ('DGL 4'!$P$16/'DGL 4'!$B$27)*(1-EXP(-'DGL 4'!$B$27*D449))+ ('DGL 4'!$P$17/'DGL 4'!$B$28)*(1-EXP(-'DGL 4'!$B$28*D449))</f>
        <v>5.9235402830645073E-9</v>
      </c>
      <c r="P449" s="21">
        <f>(O449+Systeme!$AA$21)/Systeme!$AA$18</f>
        <v>2.9617701415322537E-12</v>
      </c>
    </row>
    <row r="450" spans="1:16" x14ac:dyDescent="0.25">
      <c r="A450" s="4">
        <f t="shared" si="13"/>
        <v>448</v>
      </c>
      <c r="D450" s="19">
        <f>A450*0.001 *Systeme!$G$6</f>
        <v>448</v>
      </c>
      <c r="F450" s="8">
        <f>('DGL 4'!$P$3/'DGL 4'!$B$26)*(1-EXP(-'DGL 4'!$B$26*D450)) + ('DGL 4'!$P$4/'DGL 4'!$B$27)*(1-EXP(-'DGL 4'!$B$27*D450))+ ('DGL 4'!$P$5/'DGL 4'!$B$28)*(1-EXP(-'DGL 4'!$B$28*D450))</f>
        <v>-8.8722677644531984</v>
      </c>
      <c r="G450" s="21">
        <f>(F450+Systeme!$C$21)/Systeme!$C$18</f>
        <v>0.99822554644710948</v>
      </c>
      <c r="I450" s="8">
        <f>('DGL 4'!$P$7/'DGL 4'!$B$26)*(1-EXP(-'DGL 4'!$B$26*D450)) + ('DGL 4'!$P$8/'DGL 4'!$B$27)*(1-EXP(-'DGL 4'!$B$27*D450))+ ('DGL 4'!$P$9/'DGL 4'!$B$28)*(1-EXP(-'DGL 4'!$B$28*D450))</f>
        <v>8.8722478253413755</v>
      </c>
      <c r="J450" s="21">
        <f>(I450+Systeme!$K$21)/Systeme!$K$18</f>
        <v>1.774449565068275E-2</v>
      </c>
      <c r="L450" s="8">
        <f t="shared" si="12"/>
        <v>1.993314864180435E-5</v>
      </c>
      <c r="M450" s="21">
        <f>(L450+Systeme!$S$21)/Systeme!$S$18</f>
        <v>3.98662972836087E-8</v>
      </c>
      <c r="O450" s="8">
        <f>('DGL 4'!$P$15/'DGL 4'!$B$26)*(1-EXP(-'DGL 4'!$B$26*D450)) + ('DGL 4'!$P$16/'DGL 4'!$B$27)*(1-EXP(-'DGL 4'!$B$27*D450))+ ('DGL 4'!$P$17/'DGL 4'!$B$28)*(1-EXP(-'DGL 4'!$B$28*D450))</f>
        <v>5.9631811598001572E-9</v>
      </c>
      <c r="P450" s="21">
        <f>(O450+Systeme!$AA$21)/Systeme!$AA$18</f>
        <v>2.9815905799000786E-12</v>
      </c>
    </row>
    <row r="451" spans="1:16" x14ac:dyDescent="0.25">
      <c r="A451" s="4">
        <f t="shared" si="13"/>
        <v>449</v>
      </c>
      <c r="D451" s="19">
        <f>A451*0.001 *Systeme!$G$6</f>
        <v>449</v>
      </c>
      <c r="F451" s="8">
        <f>('DGL 4'!$P$3/'DGL 4'!$B$26)*(1-EXP(-'DGL 4'!$B$26*D451)) + ('DGL 4'!$P$4/'DGL 4'!$B$27)*(1-EXP(-'DGL 4'!$B$27*D451))+ ('DGL 4'!$P$5/'DGL 4'!$B$28)*(1-EXP(-'DGL 4'!$B$28*D451))</f>
        <v>-8.8918769540655678</v>
      </c>
      <c r="G451" s="21">
        <f>(F451+Systeme!$C$21)/Systeme!$C$18</f>
        <v>0.99822162460918684</v>
      </c>
      <c r="I451" s="8">
        <f>('DGL 4'!$P$7/'DGL 4'!$B$26)*(1-EXP(-'DGL 4'!$B$26*D451)) + ('DGL 4'!$P$8/'DGL 4'!$B$27)*(1-EXP(-'DGL 4'!$B$27*D451))+ ('DGL 4'!$P$9/'DGL 4'!$B$28)*(1-EXP(-'DGL 4'!$B$28*D451))</f>
        <v>8.8918569261333982</v>
      </c>
      <c r="J451" s="21">
        <f>(I451+Systeme!$K$21)/Systeme!$K$18</f>
        <v>1.7783713852266795E-2</v>
      </c>
      <c r="L451" s="8">
        <f t="shared" si="12"/>
        <v>2.0021929021017291E-5</v>
      </c>
      <c r="M451" s="21">
        <f>(L451+Systeme!$S$21)/Systeme!$S$18</f>
        <v>4.0043858042034585E-8</v>
      </c>
      <c r="O451" s="8">
        <f>('DGL 4'!$P$15/'DGL 4'!$B$26)*(1-EXP(-'DGL 4'!$B$26*D451)) + ('DGL 4'!$P$16/'DGL 4'!$B$27)*(1-EXP(-'DGL 4'!$B$27*D451))+ ('DGL 4'!$P$17/'DGL 4'!$B$28)*(1-EXP(-'DGL 4'!$B$28*D451))</f>
        <v>6.0031485800155632E-9</v>
      </c>
      <c r="P451" s="21">
        <f>(O451+Systeme!$AA$21)/Systeme!$AA$18</f>
        <v>3.0015742900077816E-12</v>
      </c>
    </row>
    <row r="452" spans="1:16" x14ac:dyDescent="0.25">
      <c r="A452" s="4">
        <f t="shared" si="13"/>
        <v>450</v>
      </c>
      <c r="D452" s="19">
        <f>A452*0.001 *Systeme!$G$6</f>
        <v>450</v>
      </c>
      <c r="F452" s="8">
        <f>('DGL 4'!$P$3/'DGL 4'!$B$26)*(1-EXP(-'DGL 4'!$B$26*D452)) + ('DGL 4'!$P$4/'DGL 4'!$B$27)*(1-EXP(-'DGL 4'!$B$27*D452))+ ('DGL 4'!$P$5/'DGL 4'!$B$28)*(1-EXP(-'DGL 4'!$B$28*D452))</f>
        <v>-8.9114852808961977</v>
      </c>
      <c r="G452" s="21">
        <f>(F452+Systeme!$C$21)/Systeme!$C$18</f>
        <v>0.99821770294382073</v>
      </c>
      <c r="I452" s="8">
        <f>('DGL 4'!$P$7/'DGL 4'!$B$26)*(1-EXP(-'DGL 4'!$B$26*D452)) + ('DGL 4'!$P$8/'DGL 4'!$B$27)*(1-EXP(-'DGL 4'!$B$27*D452))+ ('DGL 4'!$P$9/'DGL 4'!$B$28)*(1-EXP(-'DGL 4'!$B$28*D452))</f>
        <v>8.9114651639475859</v>
      </c>
      <c r="J452" s="21">
        <f>(I452+Systeme!$K$21)/Systeme!$K$18</f>
        <v>1.7822930327895174E-2</v>
      </c>
      <c r="L452" s="8">
        <f t="shared" ref="L452:L515" si="14">-(F452+I452+O452)</f>
        <v>2.0110905307291422E-5</v>
      </c>
      <c r="M452" s="21">
        <f>(L452+Systeme!$S$21)/Systeme!$S$18</f>
        <v>4.022181061458284E-8</v>
      </c>
      <c r="O452" s="8">
        <f>('DGL 4'!$P$15/'DGL 4'!$B$26)*(1-EXP(-'DGL 4'!$B$26*D452)) + ('DGL 4'!$P$16/'DGL 4'!$B$27)*(1-EXP(-'DGL 4'!$B$27*D452))+ ('DGL 4'!$P$17/'DGL 4'!$B$28)*(1-EXP(-'DGL 4'!$B$28*D452))</f>
        <v>6.0433045232562849E-9</v>
      </c>
      <c r="P452" s="21">
        <f>(O452+Systeme!$AA$21)/Systeme!$AA$18</f>
        <v>3.0216522616281426E-12</v>
      </c>
    </row>
    <row r="453" spans="1:16" x14ac:dyDescent="0.25">
      <c r="A453" s="4">
        <f t="shared" ref="A453:A516" si="15">A452+1</f>
        <v>451</v>
      </c>
      <c r="D453" s="19">
        <f>A453*0.001 *Systeme!$G$6</f>
        <v>451</v>
      </c>
      <c r="F453" s="8">
        <f>('DGL 4'!$P$3/'DGL 4'!$B$26)*(1-EXP(-'DGL 4'!$B$26*D453)) + ('DGL 4'!$P$4/'DGL 4'!$B$27)*(1-EXP(-'DGL 4'!$B$27*D453))+ ('DGL 4'!$P$5/'DGL 4'!$B$28)*(1-EXP(-'DGL 4'!$B$28*D453))</f>
        <v>-8.9310927449829727</v>
      </c>
      <c r="G453" s="21">
        <f>(F453+Systeme!$C$21)/Systeme!$C$18</f>
        <v>0.99821378145100337</v>
      </c>
      <c r="I453" s="8">
        <f>('DGL 4'!$P$7/'DGL 4'!$B$26)*(1-EXP(-'DGL 4'!$B$26*D453)) + ('DGL 4'!$P$8/'DGL 4'!$B$27)*(1-EXP(-'DGL 4'!$B$27*D453))+ ('DGL 4'!$P$9/'DGL 4'!$B$28)*(1-EXP(-'DGL 4'!$B$28*D453))</f>
        <v>8.9310725388218284</v>
      </c>
      <c r="J453" s="21">
        <f>(I453+Systeme!$K$21)/Systeme!$K$18</f>
        <v>1.7862145077643658E-2</v>
      </c>
      <c r="L453" s="8">
        <f t="shared" si="14"/>
        <v>2.0200077495393298E-5</v>
      </c>
      <c r="M453" s="21">
        <f>(L453+Systeme!$S$21)/Systeme!$S$18</f>
        <v>4.0400154990786595E-8</v>
      </c>
      <c r="O453" s="8">
        <f>('DGL 4'!$P$15/'DGL 4'!$B$26)*(1-EXP(-'DGL 4'!$B$26*D453)) + ('DGL 4'!$P$16/'DGL 4'!$B$27)*(1-EXP(-'DGL 4'!$B$27*D453))+ ('DGL 4'!$P$17/'DGL 4'!$B$28)*(1-EXP(-'DGL 4'!$B$28*D453))</f>
        <v>6.0836488938956906E-9</v>
      </c>
      <c r="P453" s="21">
        <f>(O453+Systeme!$AA$21)/Systeme!$AA$18</f>
        <v>3.0418244469478455E-12</v>
      </c>
    </row>
    <row r="454" spans="1:16" x14ac:dyDescent="0.25">
      <c r="A454" s="4">
        <f t="shared" si="15"/>
        <v>452</v>
      </c>
      <c r="D454" s="19">
        <f>A454*0.001 *Systeme!$G$6</f>
        <v>452</v>
      </c>
      <c r="F454" s="8">
        <f>('DGL 4'!$P$3/'DGL 4'!$B$26)*(1-EXP(-'DGL 4'!$B$26*D454)) + ('DGL 4'!$P$4/'DGL 4'!$B$27)*(1-EXP(-'DGL 4'!$B$27*D454))+ ('DGL 4'!$P$5/'DGL 4'!$B$28)*(1-EXP(-'DGL 4'!$B$28*D454))</f>
        <v>-8.9506993463638818</v>
      </c>
      <c r="G454" s="21">
        <f>(F454+Systeme!$C$21)/Systeme!$C$18</f>
        <v>0.99820986013072721</v>
      </c>
      <c r="I454" s="8">
        <f>('DGL 4'!$P$7/'DGL 4'!$B$26)*(1-EXP(-'DGL 4'!$B$26*D454)) + ('DGL 4'!$P$8/'DGL 4'!$B$27)*(1-EXP(-'DGL 4'!$B$27*D454))+ ('DGL 4'!$P$9/'DGL 4'!$B$28)*(1-EXP(-'DGL 4'!$B$28*D454))</f>
        <v>8.9506790507941201</v>
      </c>
      <c r="J454" s="21">
        <f>(I454+Systeme!$K$21)/Systeme!$K$18</f>
        <v>1.790135810158824E-2</v>
      </c>
      <c r="L454" s="8">
        <f t="shared" si="14"/>
        <v>2.028944557923751E-5</v>
      </c>
      <c r="M454" s="21">
        <f>(L454+Systeme!$S$21)/Systeme!$S$18</f>
        <v>4.0578891158475018E-8</v>
      </c>
      <c r="O454" s="8">
        <f>('DGL 4'!$P$15/'DGL 4'!$B$26)*(1-EXP(-'DGL 4'!$B$26*D454)) + ('DGL 4'!$P$16/'DGL 4'!$B$27)*(1-EXP(-'DGL 4'!$B$27*D454))+ ('DGL 4'!$P$17/'DGL 4'!$B$28)*(1-EXP(-'DGL 4'!$B$28*D454))</f>
        <v>6.124182448273216E-9</v>
      </c>
      <c r="P454" s="21">
        <f>(O454+Systeme!$AA$21)/Systeme!$AA$18</f>
        <v>3.0620912241366079E-12</v>
      </c>
    </row>
    <row r="455" spans="1:16" x14ac:dyDescent="0.25">
      <c r="A455" s="4">
        <f t="shared" si="15"/>
        <v>453</v>
      </c>
      <c r="D455" s="19">
        <f>A455*0.001 *Systeme!$G$6</f>
        <v>453</v>
      </c>
      <c r="F455" s="8">
        <f>('DGL 4'!$P$3/'DGL 4'!$B$26)*(1-EXP(-'DGL 4'!$B$26*D455)) + ('DGL 4'!$P$4/'DGL 4'!$B$27)*(1-EXP(-'DGL 4'!$B$27*D455))+ ('DGL 4'!$P$5/'DGL 4'!$B$28)*(1-EXP(-'DGL 4'!$B$28*D455))</f>
        <v>-8.9703050850767436</v>
      </c>
      <c r="G455" s="21">
        <f>(F455+Systeme!$C$21)/Systeme!$C$18</f>
        <v>0.99820593898298471</v>
      </c>
      <c r="I455" s="8">
        <f>('DGL 4'!$P$7/'DGL 4'!$B$26)*(1-EXP(-'DGL 4'!$B$26*D455)) + ('DGL 4'!$P$8/'DGL 4'!$B$27)*(1-EXP(-'DGL 4'!$B$27*D455))+ ('DGL 4'!$P$9/'DGL 4'!$B$28)*(1-EXP(-'DGL 4'!$B$28*D455))</f>
        <v>8.9702846999024697</v>
      </c>
      <c r="J455" s="21">
        <f>(I455+Systeme!$K$21)/Systeme!$K$18</f>
        <v>1.7940569399804939E-2</v>
      </c>
      <c r="L455" s="8">
        <f t="shared" si="14"/>
        <v>2.0379009507455643E-5</v>
      </c>
      <c r="M455" s="21">
        <f>(L455+Systeme!$S$21)/Systeme!$S$18</f>
        <v>4.075801901491129E-8</v>
      </c>
      <c r="O455" s="8">
        <f>('DGL 4'!$P$15/'DGL 4'!$B$26)*(1-EXP(-'DGL 4'!$B$26*D455)) + ('DGL 4'!$P$16/'DGL 4'!$B$27)*(1-EXP(-'DGL 4'!$B$27*D455))+ ('DGL 4'!$P$17/'DGL 4'!$B$28)*(1-EXP(-'DGL 4'!$B$28*D455))</f>
        <v>6.1647664846217753E-9</v>
      </c>
      <c r="P455" s="21">
        <f>(O455+Systeme!$AA$21)/Systeme!$AA$18</f>
        <v>3.0823832423108876E-12</v>
      </c>
    </row>
    <row r="456" spans="1:16" x14ac:dyDescent="0.25">
      <c r="A456" s="4">
        <f t="shared" si="15"/>
        <v>454</v>
      </c>
      <c r="D456" s="19">
        <f>A456*0.001 *Systeme!$G$6</f>
        <v>454</v>
      </c>
      <c r="F456" s="8">
        <f>('DGL 4'!$P$3/'DGL 4'!$B$26)*(1-EXP(-'DGL 4'!$B$26*D456)) + ('DGL 4'!$P$4/'DGL 4'!$B$27)*(1-EXP(-'DGL 4'!$B$27*D456))+ ('DGL 4'!$P$5/'DGL 4'!$B$28)*(1-EXP(-'DGL 4'!$B$28*D456))</f>
        <v>-8.9899099611598139</v>
      </c>
      <c r="G456" s="21">
        <f>(F456+Systeme!$C$21)/Systeme!$C$18</f>
        <v>0.99820201800776798</v>
      </c>
      <c r="I456" s="8">
        <f>('DGL 4'!$P$7/'DGL 4'!$B$26)*(1-EXP(-'DGL 4'!$B$26*D456)) + ('DGL 4'!$P$8/'DGL 4'!$B$27)*(1-EXP(-'DGL 4'!$B$27*D456))+ ('DGL 4'!$P$9/'DGL 4'!$B$28)*(1-EXP(-'DGL 4'!$B$28*D456))</f>
        <v>8.9898894861847847</v>
      </c>
      <c r="J456" s="21">
        <f>(I456+Systeme!$K$21)/Systeme!$K$18</f>
        <v>1.7979778972369569E-2</v>
      </c>
      <c r="L456" s="8">
        <f t="shared" si="14"/>
        <v>2.0468769350072847E-5</v>
      </c>
      <c r="M456" s="21">
        <f>(L456+Systeme!$S$21)/Systeme!$S$18</f>
        <v>4.0937538700145692E-8</v>
      </c>
      <c r="O456" s="8">
        <f>('DGL 4'!$P$15/'DGL 4'!$B$26)*(1-EXP(-'DGL 4'!$B$26*D456)) + ('DGL 4'!$P$16/'DGL 4'!$B$27)*(1-EXP(-'DGL 4'!$B$27*D456))+ ('DGL 4'!$P$17/'DGL 4'!$B$28)*(1-EXP(-'DGL 4'!$B$28*D456))</f>
        <v>6.2056791437330172E-9</v>
      </c>
      <c r="P456" s="21">
        <f>(O456+Systeme!$AA$21)/Systeme!$AA$18</f>
        <v>3.1028395718665085E-12</v>
      </c>
    </row>
    <row r="457" spans="1:16" x14ac:dyDescent="0.25">
      <c r="A457" s="4">
        <f t="shared" si="15"/>
        <v>455</v>
      </c>
      <c r="D457" s="19">
        <f>A457*0.001 *Systeme!$G$6</f>
        <v>455</v>
      </c>
      <c r="F457" s="8">
        <f>('DGL 4'!$P$3/'DGL 4'!$B$26)*(1-EXP(-'DGL 4'!$B$26*D457)) + ('DGL 4'!$P$4/'DGL 4'!$B$27)*(1-EXP(-'DGL 4'!$B$27*D457))+ ('DGL 4'!$P$5/'DGL 4'!$B$28)*(1-EXP(-'DGL 4'!$B$28*D457))</f>
        <v>-9.0095139746508064</v>
      </c>
      <c r="G457" s="21">
        <f>(F457+Systeme!$C$21)/Systeme!$C$18</f>
        <v>0.9981980972050698</v>
      </c>
      <c r="I457" s="8">
        <f>('DGL 4'!$P$7/'DGL 4'!$B$26)*(1-EXP(-'DGL 4'!$B$26*D457)) + ('DGL 4'!$P$8/'DGL 4'!$B$27)*(1-EXP(-'DGL 4'!$B$27*D457))+ ('DGL 4'!$P$9/'DGL 4'!$B$28)*(1-EXP(-'DGL 4'!$B$28*D457))</f>
        <v>9.009493409679143</v>
      </c>
      <c r="J457" s="21">
        <f>(I457+Systeme!$K$21)/Systeme!$K$18</f>
        <v>1.8018986819358287E-2</v>
      </c>
      <c r="L457" s="8">
        <f t="shared" si="14"/>
        <v>2.0558725020244743E-5</v>
      </c>
      <c r="M457" s="21">
        <f>(L457+Systeme!$S$21)/Systeme!$S$18</f>
        <v>4.1117450040489486E-8</v>
      </c>
      <c r="O457" s="8">
        <f>('DGL 4'!$P$15/'DGL 4'!$B$26)*(1-EXP(-'DGL 4'!$B$26*D457)) + ('DGL 4'!$P$16/'DGL 4'!$B$27)*(1-EXP(-'DGL 4'!$B$27*D457))+ ('DGL 4'!$P$17/'DGL 4'!$B$28)*(1-EXP(-'DGL 4'!$B$28*D457))</f>
        <v>6.2466431168320402E-9</v>
      </c>
      <c r="P457" s="21">
        <f>(O457+Systeme!$AA$21)/Systeme!$AA$18</f>
        <v>3.12332155841602E-12</v>
      </c>
    </row>
    <row r="458" spans="1:16" x14ac:dyDescent="0.25">
      <c r="A458" s="4">
        <f t="shared" si="15"/>
        <v>456</v>
      </c>
      <c r="D458" s="19">
        <f>A458*0.001 *Systeme!$G$6</f>
        <v>456</v>
      </c>
      <c r="F458" s="8">
        <f>('DGL 4'!$P$3/'DGL 4'!$B$26)*(1-EXP(-'DGL 4'!$B$26*D458)) + ('DGL 4'!$P$4/'DGL 4'!$B$27)*(1-EXP(-'DGL 4'!$B$27*D458))+ ('DGL 4'!$P$5/'DGL 4'!$B$28)*(1-EXP(-'DGL 4'!$B$28*D458))</f>
        <v>-9.0291171255878151</v>
      </c>
      <c r="G458" s="21">
        <f>(F458+Systeme!$C$21)/Systeme!$C$18</f>
        <v>0.99819417657488252</v>
      </c>
      <c r="I458" s="8">
        <f>('DGL 4'!$P$7/'DGL 4'!$B$26)*(1-EXP(-'DGL 4'!$B$26*D458)) + ('DGL 4'!$P$8/'DGL 4'!$B$27)*(1-EXP(-'DGL 4'!$B$27*D458))+ ('DGL 4'!$P$9/'DGL 4'!$B$28)*(1-EXP(-'DGL 4'!$B$28*D458))</f>
        <v>9.0290964704234717</v>
      </c>
      <c r="J458" s="21">
        <f>(I458+Systeme!$K$21)/Systeme!$K$18</f>
        <v>1.8058192940846943E-2</v>
      </c>
      <c r="L458" s="8">
        <f t="shared" si="14"/>
        <v>2.0648876545585745E-5</v>
      </c>
      <c r="M458" s="21">
        <f>(L458+Systeme!$S$21)/Systeme!$S$18</f>
        <v>4.1297753091171491E-8</v>
      </c>
      <c r="O458" s="8">
        <f>('DGL 4'!$P$15/'DGL 4'!$B$26)*(1-EXP(-'DGL 4'!$B$26*D458)) + ('DGL 4'!$P$16/'DGL 4'!$B$27)*(1-EXP(-'DGL 4'!$B$27*D458))+ ('DGL 4'!$P$17/'DGL 4'!$B$28)*(1-EXP(-'DGL 4'!$B$28*D458))</f>
        <v>6.2877977670492552E-9</v>
      </c>
      <c r="P458" s="21">
        <f>(O458+Systeme!$AA$21)/Systeme!$AA$18</f>
        <v>3.1438988835246275E-12</v>
      </c>
    </row>
    <row r="459" spans="1:16" x14ac:dyDescent="0.25">
      <c r="A459" s="4">
        <f t="shared" si="15"/>
        <v>457</v>
      </c>
      <c r="D459" s="19">
        <f>A459*0.001 *Systeme!$G$6</f>
        <v>457</v>
      </c>
      <c r="F459" s="8">
        <f>('DGL 4'!$P$3/'DGL 4'!$B$26)*(1-EXP(-'DGL 4'!$B$26*D459)) + ('DGL 4'!$P$4/'DGL 4'!$B$27)*(1-EXP(-'DGL 4'!$B$27*D459))+ ('DGL 4'!$P$5/'DGL 4'!$B$28)*(1-EXP(-'DGL 4'!$B$28*D459))</f>
        <v>-9.0487194140088825</v>
      </c>
      <c r="G459" s="21">
        <f>(F459+Systeme!$C$21)/Systeme!$C$18</f>
        <v>0.99819025611719825</v>
      </c>
      <c r="I459" s="8">
        <f>('DGL 4'!$P$7/'DGL 4'!$B$26)*(1-EXP(-'DGL 4'!$B$26*D459)) + ('DGL 4'!$P$8/'DGL 4'!$B$27)*(1-EXP(-'DGL 4'!$B$27*D459))+ ('DGL 4'!$P$9/'DGL 4'!$B$28)*(1-EXP(-'DGL 4'!$B$28*D459))</f>
        <v>9.0486986684556445</v>
      </c>
      <c r="J459" s="21">
        <f>(I459+Systeme!$K$21)/Systeme!$K$18</f>
        <v>1.8097397336911288E-2</v>
      </c>
      <c r="L459" s="8">
        <f t="shared" si="14"/>
        <v>2.0739223955487055E-5</v>
      </c>
      <c r="M459" s="21">
        <f>(L459+Systeme!$S$21)/Systeme!$S$18</f>
        <v>4.1478447910974111E-8</v>
      </c>
      <c r="O459" s="8">
        <f>('DGL 4'!$P$15/'DGL 4'!$B$26)*(1-EXP(-'DGL 4'!$B$26*D459)) + ('DGL 4'!$P$16/'DGL 4'!$B$27)*(1-EXP(-'DGL 4'!$B$27*D459))+ ('DGL 4'!$P$17/'DGL 4'!$B$28)*(1-EXP(-'DGL 4'!$B$28*D459))</f>
        <v>6.3292824570813921E-9</v>
      </c>
      <c r="P459" s="21">
        <f>(O459+Systeme!$AA$21)/Systeme!$AA$18</f>
        <v>3.1646412285406962E-12</v>
      </c>
    </row>
    <row r="460" spans="1:16" x14ac:dyDescent="0.25">
      <c r="A460" s="4">
        <f t="shared" si="15"/>
        <v>458</v>
      </c>
      <c r="D460" s="19">
        <f>A460*0.001 *Systeme!$G$6</f>
        <v>458</v>
      </c>
      <c r="F460" s="8">
        <f>('DGL 4'!$P$3/'DGL 4'!$B$26)*(1-EXP(-'DGL 4'!$B$26*D460)) + ('DGL 4'!$P$4/'DGL 4'!$B$27)*(1-EXP(-'DGL 4'!$B$27*D460))+ ('DGL 4'!$P$5/'DGL 4'!$B$28)*(1-EXP(-'DGL 4'!$B$28*D460))</f>
        <v>-9.0683208399517241</v>
      </c>
      <c r="G460" s="21">
        <f>(F460+Systeme!$C$21)/Systeme!$C$18</f>
        <v>0.99818633583200966</v>
      </c>
      <c r="I460" s="8">
        <f>('DGL 4'!$P$7/'DGL 4'!$B$26)*(1-EXP(-'DGL 4'!$B$26*D460)) + ('DGL 4'!$P$8/'DGL 4'!$B$27)*(1-EXP(-'DGL 4'!$B$27*D460))+ ('DGL 4'!$P$9/'DGL 4'!$B$28)*(1-EXP(-'DGL 4'!$B$28*D460))</f>
        <v>9.0683000038137376</v>
      </c>
      <c r="J460" s="21">
        <f>(I460+Systeme!$K$21)/Systeme!$K$18</f>
        <v>1.8136600007627474E-2</v>
      </c>
      <c r="L460" s="8">
        <f t="shared" si="14"/>
        <v>2.0829767167167453E-5</v>
      </c>
      <c r="M460" s="21">
        <f>(L460+Systeme!$S$21)/Systeme!$S$18</f>
        <v>4.1659534334334903E-8</v>
      </c>
      <c r="O460" s="8">
        <f>('DGL 4'!$P$15/'DGL 4'!$B$26)*(1-EXP(-'DGL 4'!$B$26*D460)) + ('DGL 4'!$P$16/'DGL 4'!$B$27)*(1-EXP(-'DGL 4'!$B$27*D460))+ ('DGL 4'!$P$17/'DGL 4'!$B$28)*(1-EXP(-'DGL 4'!$B$28*D460))</f>
        <v>6.3708193677111669E-9</v>
      </c>
      <c r="P460" s="21">
        <f>(O460+Systeme!$AA$21)/Systeme!$AA$18</f>
        <v>3.1854096838555833E-12</v>
      </c>
    </row>
    <row r="461" spans="1:16" x14ac:dyDescent="0.25">
      <c r="A461" s="4">
        <f t="shared" si="15"/>
        <v>459</v>
      </c>
      <c r="D461" s="19">
        <f>A461*0.001 *Systeme!$G$6</f>
        <v>459</v>
      </c>
      <c r="F461" s="8">
        <f>('DGL 4'!$P$3/'DGL 4'!$B$26)*(1-EXP(-'DGL 4'!$B$26*D461)) + ('DGL 4'!$P$4/'DGL 4'!$B$27)*(1-EXP(-'DGL 4'!$B$27*D461))+ ('DGL 4'!$P$5/'DGL 4'!$B$28)*(1-EXP(-'DGL 4'!$B$28*D461))</f>
        <v>-9.0879214034544358</v>
      </c>
      <c r="G461" s="21">
        <f>(F461+Systeme!$C$21)/Systeme!$C$18</f>
        <v>0.99818241571930899</v>
      </c>
      <c r="I461" s="8">
        <f>('DGL 4'!$P$7/'DGL 4'!$B$26)*(1-EXP(-'DGL 4'!$B$26*D461)) + ('DGL 4'!$P$8/'DGL 4'!$B$27)*(1-EXP(-'DGL 4'!$B$27*D461))+ ('DGL 4'!$P$9/'DGL 4'!$B$28)*(1-EXP(-'DGL 4'!$B$28*D461))</f>
        <v>9.0879004765356779</v>
      </c>
      <c r="J461" s="21">
        <f>(I461+Systeme!$K$21)/Systeme!$K$18</f>
        <v>1.8175800953071357E-2</v>
      </c>
      <c r="L461" s="8">
        <f t="shared" si="14"/>
        <v>2.092050620967705E-5</v>
      </c>
      <c r="M461" s="21">
        <f>(L461+Systeme!$S$21)/Systeme!$S$18</f>
        <v>4.1841012419354102E-8</v>
      </c>
      <c r="O461" s="8">
        <f>('DGL 4'!$P$15/'DGL 4'!$B$26)*(1-EXP(-'DGL 4'!$B$26*D461)) + ('DGL 4'!$P$16/'DGL 4'!$B$27)*(1-EXP(-'DGL 4'!$B$27*D461))+ ('DGL 4'!$P$17/'DGL 4'!$B$28)*(1-EXP(-'DGL 4'!$B$28*D461))</f>
        <v>6.4125482027253128E-9</v>
      </c>
      <c r="P461" s="21">
        <f>(O461+Systeme!$AA$21)/Systeme!$AA$18</f>
        <v>3.2062741013626562E-12</v>
      </c>
    </row>
    <row r="462" spans="1:16" x14ac:dyDescent="0.25">
      <c r="A462" s="4">
        <f t="shared" si="15"/>
        <v>460</v>
      </c>
      <c r="D462" s="19">
        <f>A462*0.001 *Systeme!$G$6</f>
        <v>460</v>
      </c>
      <c r="F462" s="8">
        <f>('DGL 4'!$P$3/'DGL 4'!$B$26)*(1-EXP(-'DGL 4'!$B$26*D462)) + ('DGL 4'!$P$4/'DGL 4'!$B$27)*(1-EXP(-'DGL 4'!$B$27*D462))+ ('DGL 4'!$P$5/'DGL 4'!$B$28)*(1-EXP(-'DGL 4'!$B$28*D462))</f>
        <v>-9.1075211045550013</v>
      </c>
      <c r="G462" s="21">
        <f>(F462+Systeme!$C$21)/Systeme!$C$18</f>
        <v>0.9981784957790889</v>
      </c>
      <c r="I462" s="8">
        <f>('DGL 4'!$P$7/'DGL 4'!$B$26)*(1-EXP(-'DGL 4'!$B$26*D462)) + ('DGL 4'!$P$8/'DGL 4'!$B$27)*(1-EXP(-'DGL 4'!$B$27*D462))+ ('DGL 4'!$P$9/'DGL 4'!$B$28)*(1-EXP(-'DGL 4'!$B$28*D462))</f>
        <v>9.1075000866594582</v>
      </c>
      <c r="J462" s="21">
        <f>(I462+Systeme!$K$21)/Systeme!$K$18</f>
        <v>1.8215000173318917E-2</v>
      </c>
      <c r="L462" s="8">
        <f t="shared" si="14"/>
        <v>2.1011441073888167E-5</v>
      </c>
      <c r="M462" s="21">
        <f>(L462+Systeme!$S$21)/Systeme!$S$18</f>
        <v>4.2022882147776333E-8</v>
      </c>
      <c r="O462" s="8">
        <f>('DGL 4'!$P$15/'DGL 4'!$B$26)*(1-EXP(-'DGL 4'!$B$26*D462)) + ('DGL 4'!$P$16/'DGL 4'!$B$27)*(1-EXP(-'DGL 4'!$B$27*D462))+ ('DGL 4'!$P$17/'DGL 4'!$B$28)*(1-EXP(-'DGL 4'!$B$28*D462))</f>
        <v>6.4544692080208826E-9</v>
      </c>
      <c r="P462" s="21">
        <f>(O462+Systeme!$AA$21)/Systeme!$AA$18</f>
        <v>3.2272346040104414E-12</v>
      </c>
    </row>
    <row r="463" spans="1:16" x14ac:dyDescent="0.25">
      <c r="A463" s="4">
        <f t="shared" si="15"/>
        <v>461</v>
      </c>
      <c r="D463" s="19">
        <f>A463*0.001 *Systeme!$G$6</f>
        <v>461</v>
      </c>
      <c r="F463" s="8">
        <f>('DGL 4'!$P$3/'DGL 4'!$B$26)*(1-EXP(-'DGL 4'!$B$26*D463)) + ('DGL 4'!$P$4/'DGL 4'!$B$27)*(1-EXP(-'DGL 4'!$B$27*D463))+ ('DGL 4'!$P$5/'DGL 4'!$B$28)*(1-EXP(-'DGL 4'!$B$28*D463))</f>
        <v>-9.1271199432913512</v>
      </c>
      <c r="G463" s="21">
        <f>(F463+Systeme!$C$21)/Systeme!$C$18</f>
        <v>0.99817457601134174</v>
      </c>
      <c r="I463" s="8">
        <f>('DGL 4'!$P$7/'DGL 4'!$B$26)*(1-EXP(-'DGL 4'!$B$26*D463)) + ('DGL 4'!$P$8/'DGL 4'!$B$27)*(1-EXP(-'DGL 4'!$B$27*D463))+ ('DGL 4'!$P$9/'DGL 4'!$B$28)*(1-EXP(-'DGL 4'!$B$28*D463))</f>
        <v>9.1270988342230179</v>
      </c>
      <c r="J463" s="21">
        <f>(I463+Systeme!$K$21)/Systeme!$K$18</f>
        <v>1.8254197668446034E-2</v>
      </c>
      <c r="L463" s="8">
        <f t="shared" si="14"/>
        <v>2.110257175050442E-5</v>
      </c>
      <c r="M463" s="21">
        <f>(L463+Systeme!$S$21)/Systeme!$S$18</f>
        <v>4.220514350100884E-8</v>
      </c>
      <c r="O463" s="8">
        <f>('DGL 4'!$P$15/'DGL 4'!$B$26)*(1-EXP(-'DGL 4'!$B$26*D463)) + ('DGL 4'!$P$16/'DGL 4'!$B$27)*(1-EXP(-'DGL 4'!$B$27*D463))+ ('DGL 4'!$P$17/'DGL 4'!$B$28)*(1-EXP(-'DGL 4'!$B$28*D463))</f>
        <v>6.4965827981967872E-9</v>
      </c>
      <c r="P463" s="21">
        <f>(O463+Systeme!$AA$21)/Systeme!$AA$18</f>
        <v>3.2482913990983934E-12</v>
      </c>
    </row>
    <row r="464" spans="1:16" x14ac:dyDescent="0.25">
      <c r="A464" s="4">
        <f t="shared" si="15"/>
        <v>462</v>
      </c>
      <c r="D464" s="19">
        <f>A464*0.001 *Systeme!$G$6</f>
        <v>462</v>
      </c>
      <c r="F464" s="8">
        <f>('DGL 4'!$P$3/'DGL 4'!$B$26)*(1-EXP(-'DGL 4'!$B$26*D464)) + ('DGL 4'!$P$4/'DGL 4'!$B$27)*(1-EXP(-'DGL 4'!$B$27*D464))+ ('DGL 4'!$P$5/'DGL 4'!$B$28)*(1-EXP(-'DGL 4'!$B$28*D464))</f>
        <v>-9.1467179197013699</v>
      </c>
      <c r="G464" s="21">
        <f>(F464+Systeme!$C$21)/Systeme!$C$18</f>
        <v>0.99817065641605973</v>
      </c>
      <c r="I464" s="8">
        <f>('DGL 4'!$P$7/'DGL 4'!$B$26)*(1-EXP(-'DGL 4'!$B$26*D464)) + ('DGL 4'!$P$8/'DGL 4'!$B$27)*(1-EXP(-'DGL 4'!$B$27*D464))+ ('DGL 4'!$P$9/'DGL 4'!$B$28)*(1-EXP(-'DGL 4'!$B$28*D464))</f>
        <v>9.1466967192642539</v>
      </c>
      <c r="J464" s="21">
        <f>(I464+Systeme!$K$21)/Systeme!$K$18</f>
        <v>1.8293393438528507E-2</v>
      </c>
      <c r="L464" s="8">
        <f t="shared" si="14"/>
        <v>2.119389822684563E-5</v>
      </c>
      <c r="M464" s="21">
        <f>(L464+Systeme!$S$21)/Systeme!$S$18</f>
        <v>4.2387796453691258E-8</v>
      </c>
      <c r="O464" s="8">
        <f>('DGL 4'!$P$15/'DGL 4'!$B$26)*(1-EXP(-'DGL 4'!$B$26*D464)) + ('DGL 4'!$P$16/'DGL 4'!$B$27)*(1-EXP(-'DGL 4'!$B$27*D464))+ ('DGL 4'!$P$17/'DGL 4'!$B$28)*(1-EXP(-'DGL 4'!$B$28*D464))</f>
        <v>6.5388892189332387E-9</v>
      </c>
      <c r="P464" s="21">
        <f>(O464+Systeme!$AA$21)/Systeme!$AA$18</f>
        <v>3.2694446094666193E-12</v>
      </c>
    </row>
    <row r="465" spans="1:16" x14ac:dyDescent="0.25">
      <c r="A465" s="4">
        <f t="shared" si="15"/>
        <v>463</v>
      </c>
      <c r="D465" s="19">
        <f>A465*0.001 *Systeme!$G$6</f>
        <v>463</v>
      </c>
      <c r="F465" s="8">
        <f>('DGL 4'!$P$3/'DGL 4'!$B$26)*(1-EXP(-'DGL 4'!$B$26*D465)) + ('DGL 4'!$P$4/'DGL 4'!$B$27)*(1-EXP(-'DGL 4'!$B$27*D465))+ ('DGL 4'!$P$5/'DGL 4'!$B$28)*(1-EXP(-'DGL 4'!$B$28*D465))</f>
        <v>-9.1663150338231443</v>
      </c>
      <c r="G465" s="21">
        <f>(F465+Systeme!$C$21)/Systeme!$C$18</f>
        <v>0.99816673699323533</v>
      </c>
      <c r="I465" s="8">
        <f>('DGL 4'!$P$7/'DGL 4'!$B$26)*(1-EXP(-'DGL 4'!$B$26*D465)) + ('DGL 4'!$P$8/'DGL 4'!$B$27)*(1-EXP(-'DGL 4'!$B$27*D465))+ ('DGL 4'!$P$9/'DGL 4'!$B$28)*(1-EXP(-'DGL 4'!$B$28*D465))</f>
        <v>9.1662937418212564</v>
      </c>
      <c r="J465" s="21">
        <f>(I465+Systeme!$K$21)/Systeme!$K$18</f>
        <v>1.8332587483642512E-2</v>
      </c>
      <c r="L465" s="8">
        <f t="shared" si="14"/>
        <v>2.1285420498771664E-5</v>
      </c>
      <c r="M465" s="21">
        <f>(L465+Systeme!$S$21)/Systeme!$S$18</f>
        <v>4.257084099754333E-8</v>
      </c>
      <c r="O465" s="8">
        <f>('DGL 4'!$P$15/'DGL 4'!$B$26)*(1-EXP(-'DGL 4'!$B$26*D465)) + ('DGL 4'!$P$16/'DGL 4'!$B$27)*(1-EXP(-'DGL 4'!$B$27*D465))+ ('DGL 4'!$P$17/'DGL 4'!$B$28)*(1-EXP(-'DGL 4'!$B$28*D465))</f>
        <v>6.5813890576509743E-9</v>
      </c>
      <c r="P465" s="21">
        <f>(O465+Systeme!$AA$21)/Systeme!$AA$18</f>
        <v>3.2906945288254872E-12</v>
      </c>
    </row>
    <row r="466" spans="1:16" x14ac:dyDescent="0.25">
      <c r="A466" s="4">
        <f t="shared" si="15"/>
        <v>464</v>
      </c>
      <c r="D466" s="19">
        <f>A466*0.001 *Systeme!$G$6</f>
        <v>464</v>
      </c>
      <c r="F466" s="8">
        <f>('DGL 4'!$P$3/'DGL 4'!$B$26)*(1-EXP(-'DGL 4'!$B$26*D466)) + ('DGL 4'!$P$4/'DGL 4'!$B$27)*(1-EXP(-'DGL 4'!$B$27*D466))+ ('DGL 4'!$P$5/'DGL 4'!$B$28)*(1-EXP(-'DGL 4'!$B$28*D466))</f>
        <v>-9.1859112856945035</v>
      </c>
      <c r="G466" s="21">
        <f>(F466+Systeme!$C$21)/Systeme!$C$18</f>
        <v>0.99816281774286109</v>
      </c>
      <c r="I466" s="8">
        <f>('DGL 4'!$P$7/'DGL 4'!$B$26)*(1-EXP(-'DGL 4'!$B$26*D466)) + ('DGL 4'!$P$8/'DGL 4'!$B$27)*(1-EXP(-'DGL 4'!$B$27*D466))+ ('DGL 4'!$P$9/'DGL 4'!$B$28)*(1-EXP(-'DGL 4'!$B$28*D466))</f>
        <v>9.1858899019318709</v>
      </c>
      <c r="J466" s="21">
        <f>(I466+Systeme!$K$21)/Systeme!$K$18</f>
        <v>1.8371779803863741E-2</v>
      </c>
      <c r="L466" s="8">
        <f t="shared" si="14"/>
        <v>2.1377138550052015E-5</v>
      </c>
      <c r="M466" s="21">
        <f>(L466+Systeme!$S$21)/Systeme!$S$18</f>
        <v>4.2754277100104027E-8</v>
      </c>
      <c r="O466" s="8">
        <f>('DGL 4'!$P$15/'DGL 4'!$B$26)*(1-EXP(-'DGL 4'!$B$26*D466)) + ('DGL 4'!$P$16/'DGL 4'!$B$27)*(1-EXP(-'DGL 4'!$B$27*D466))+ ('DGL 4'!$P$17/'DGL 4'!$B$28)*(1-EXP(-'DGL 4'!$B$28*D466))</f>
        <v>6.6240825576449613E-9</v>
      </c>
      <c r="P466" s="21">
        <f>(O466+Systeme!$AA$21)/Systeme!$AA$18</f>
        <v>3.3120412788224808E-12</v>
      </c>
    </row>
    <row r="467" spans="1:16" x14ac:dyDescent="0.25">
      <c r="A467" s="4">
        <f t="shared" si="15"/>
        <v>465</v>
      </c>
      <c r="D467" s="19">
        <f>A467*0.001 *Systeme!$G$6</f>
        <v>465</v>
      </c>
      <c r="F467" s="8">
        <f>('DGL 4'!$P$3/'DGL 4'!$B$26)*(1-EXP(-'DGL 4'!$B$26*D467)) + ('DGL 4'!$P$4/'DGL 4'!$B$27)*(1-EXP(-'DGL 4'!$B$27*D467))+ ('DGL 4'!$P$5/'DGL 4'!$B$28)*(1-EXP(-'DGL 4'!$B$28*D467))</f>
        <v>-9.2055066753532788</v>
      </c>
      <c r="G467" s="21">
        <f>(F467+Systeme!$C$21)/Systeme!$C$18</f>
        <v>0.99815889866492924</v>
      </c>
      <c r="I467" s="8">
        <f>('DGL 4'!$P$7/'DGL 4'!$B$26)*(1-EXP(-'DGL 4'!$B$26*D467)) + ('DGL 4'!$P$8/'DGL 4'!$B$27)*(1-EXP(-'DGL 4'!$B$27*D467))+ ('DGL 4'!$P$9/'DGL 4'!$B$28)*(1-EXP(-'DGL 4'!$B$28*D467))</f>
        <v>9.2054851996340989</v>
      </c>
      <c r="J467" s="21">
        <f>(I467+Systeme!$K$21)/Systeme!$K$18</f>
        <v>1.8410970399268197E-2</v>
      </c>
      <c r="L467" s="8">
        <f t="shared" si="14"/>
        <v>2.1469052348517103E-5</v>
      </c>
      <c r="M467" s="21">
        <f>(L467+Systeme!$S$21)/Systeme!$S$18</f>
        <v>4.2938104697034209E-8</v>
      </c>
      <c r="O467" s="8">
        <f>('DGL 4'!$P$15/'DGL 4'!$B$26)*(1-EXP(-'DGL 4'!$B$26*D467)) + ('DGL 4'!$P$16/'DGL 4'!$B$27)*(1-EXP(-'DGL 4'!$B$27*D467))+ ('DGL 4'!$P$17/'DGL 4'!$B$28)*(1-EXP(-'DGL 4'!$B$28*D467))</f>
        <v>6.6668313582381178E-9</v>
      </c>
      <c r="P467" s="21">
        <f>(O467+Systeme!$AA$21)/Systeme!$AA$18</f>
        <v>3.333415679119059E-12</v>
      </c>
    </row>
    <row r="468" spans="1:16" x14ac:dyDescent="0.25">
      <c r="A468" s="4">
        <f t="shared" si="15"/>
        <v>466</v>
      </c>
      <c r="D468" s="19">
        <f>A468*0.001 *Systeme!$G$6</f>
        <v>466</v>
      </c>
      <c r="F468" s="8">
        <f>('DGL 4'!$P$3/'DGL 4'!$B$26)*(1-EXP(-'DGL 4'!$B$26*D468)) + ('DGL 4'!$P$4/'DGL 4'!$B$27)*(1-EXP(-'DGL 4'!$B$27*D468))+ ('DGL 4'!$P$5/'DGL 4'!$B$28)*(1-EXP(-'DGL 4'!$B$28*D468))</f>
        <v>-9.2251012028377168</v>
      </c>
      <c r="G468" s="21">
        <f>(F468+Systeme!$C$21)/Systeme!$C$18</f>
        <v>0.99815497975943257</v>
      </c>
      <c r="I468" s="8">
        <f>('DGL 4'!$P$7/'DGL 4'!$B$26)*(1-EXP(-'DGL 4'!$B$26*D468)) + ('DGL 4'!$P$8/'DGL 4'!$B$27)*(1-EXP(-'DGL 4'!$B$27*D468))+ ('DGL 4'!$P$9/'DGL 4'!$B$28)*(1-EXP(-'DGL 4'!$B$28*D468))</f>
        <v>9.2250796349658586</v>
      </c>
      <c r="J468" s="21">
        <f>(I468+Systeme!$K$21)/Systeme!$K$18</f>
        <v>1.8450159269931717E-2</v>
      </c>
      <c r="L468" s="8">
        <f t="shared" si="14"/>
        <v>2.1561161944652586E-5</v>
      </c>
      <c r="M468" s="21">
        <f>(L468+Systeme!$S$21)/Systeme!$S$18</f>
        <v>4.3122323889305173E-8</v>
      </c>
      <c r="O468" s="8">
        <f>('DGL 4'!$P$15/'DGL 4'!$B$26)*(1-EXP(-'DGL 4'!$B$26*D468)) + ('DGL 4'!$P$16/'DGL 4'!$B$27)*(1-EXP(-'DGL 4'!$B$27*D468))+ ('DGL 4'!$P$17/'DGL 4'!$B$28)*(1-EXP(-'DGL 4'!$B$28*D468))</f>
        <v>6.7099135997884113E-9</v>
      </c>
      <c r="P468" s="21">
        <f>(O468+Systeme!$AA$21)/Systeme!$AA$18</f>
        <v>3.3549567998942055E-12</v>
      </c>
    </row>
    <row r="469" spans="1:16" x14ac:dyDescent="0.25">
      <c r="A469" s="4">
        <f t="shared" si="15"/>
        <v>467</v>
      </c>
      <c r="D469" s="19">
        <f>A469*0.001 *Systeme!$G$6</f>
        <v>467</v>
      </c>
      <c r="F469" s="8">
        <f>('DGL 4'!$P$3/'DGL 4'!$B$26)*(1-EXP(-'DGL 4'!$B$26*D469)) + ('DGL 4'!$P$4/'DGL 4'!$B$27)*(1-EXP(-'DGL 4'!$B$27*D469))+ ('DGL 4'!$P$5/'DGL 4'!$B$28)*(1-EXP(-'DGL 4'!$B$28*D469))</f>
        <v>-9.2446948681854852</v>
      </c>
      <c r="G469" s="21">
        <f>(F469+Systeme!$C$21)/Systeme!$C$18</f>
        <v>0.99815106102636286</v>
      </c>
      <c r="I469" s="8">
        <f>('DGL 4'!$P$7/'DGL 4'!$B$26)*(1-EXP(-'DGL 4'!$B$26*D469)) + ('DGL 4'!$P$8/'DGL 4'!$B$27)*(1-EXP(-'DGL 4'!$B$27*D469))+ ('DGL 4'!$P$9/'DGL 4'!$B$28)*(1-EXP(-'DGL 4'!$B$28*D469))</f>
        <v>9.2446732079651692</v>
      </c>
      <c r="J469" s="21">
        <f>(I469+Systeme!$K$21)/Systeme!$K$18</f>
        <v>1.8489346415930339E-2</v>
      </c>
      <c r="L469" s="8">
        <f t="shared" si="14"/>
        <v>2.1653467264219021E-5</v>
      </c>
      <c r="M469" s="21">
        <f>(L469+Systeme!$S$21)/Systeme!$S$18</f>
        <v>4.3306934528438039E-8</v>
      </c>
      <c r="O469" s="8">
        <f>('DGL 4'!$P$15/'DGL 4'!$B$26)*(1-EXP(-'DGL 4'!$B$26*D469)) + ('DGL 4'!$P$16/'DGL 4'!$B$27)*(1-EXP(-'DGL 4'!$B$27*D469))+ ('DGL 4'!$P$17/'DGL 4'!$B$28)*(1-EXP(-'DGL 4'!$B$28*D469))</f>
        <v>6.7530518030843589E-9</v>
      </c>
      <c r="P469" s="21">
        <f>(O469+Systeme!$AA$21)/Systeme!$AA$18</f>
        <v>3.3765259015421793E-12</v>
      </c>
    </row>
    <row r="470" spans="1:16" x14ac:dyDescent="0.25">
      <c r="A470" s="4">
        <f t="shared" si="15"/>
        <v>468</v>
      </c>
      <c r="D470" s="19">
        <f>A470*0.001 *Systeme!$G$6</f>
        <v>468</v>
      </c>
      <c r="F470" s="8">
        <f>('DGL 4'!$P$3/'DGL 4'!$B$26)*(1-EXP(-'DGL 4'!$B$26*D470)) + ('DGL 4'!$P$4/'DGL 4'!$B$27)*(1-EXP(-'DGL 4'!$B$27*D470))+ ('DGL 4'!$P$5/'DGL 4'!$B$28)*(1-EXP(-'DGL 4'!$B$28*D470))</f>
        <v>-9.2642876714347846</v>
      </c>
      <c r="G470" s="21">
        <f>(F470+Systeme!$C$21)/Systeme!$C$18</f>
        <v>0.99814714246571312</v>
      </c>
      <c r="I470" s="8">
        <f>('DGL 4'!$P$7/'DGL 4'!$B$26)*(1-EXP(-'DGL 4'!$B$26*D470)) + ('DGL 4'!$P$8/'DGL 4'!$B$27)*(1-EXP(-'DGL 4'!$B$27*D470))+ ('DGL 4'!$P$9/'DGL 4'!$B$28)*(1-EXP(-'DGL 4'!$B$28*D470))</f>
        <v>9.2642659186698939</v>
      </c>
      <c r="J470" s="21">
        <f>(I470+Systeme!$K$21)/Systeme!$K$18</f>
        <v>1.8528531837339789E-2</v>
      </c>
      <c r="L470" s="8">
        <f t="shared" si="14"/>
        <v>2.1745968366414063E-5</v>
      </c>
      <c r="M470" s="21">
        <f>(L470+Systeme!$S$21)/Systeme!$S$18</f>
        <v>4.3491936732828126E-8</v>
      </c>
      <c r="O470" s="8">
        <f>('DGL 4'!$P$15/'DGL 4'!$B$26)*(1-EXP(-'DGL 4'!$B$26*D470)) + ('DGL 4'!$P$16/'DGL 4'!$B$27)*(1-EXP(-'DGL 4'!$B$27*D470))+ ('DGL 4'!$P$17/'DGL 4'!$B$28)*(1-EXP(-'DGL 4'!$B$28*D470))</f>
        <v>6.7965242782699886E-9</v>
      </c>
      <c r="P470" s="21">
        <f>(O470+Systeme!$AA$21)/Systeme!$AA$18</f>
        <v>3.3982621391349945E-12</v>
      </c>
    </row>
    <row r="471" spans="1:16" x14ac:dyDescent="0.25">
      <c r="A471" s="4">
        <f t="shared" si="15"/>
        <v>469</v>
      </c>
      <c r="D471" s="19">
        <f>A471*0.001 *Systeme!$G$6</f>
        <v>469</v>
      </c>
      <c r="F471" s="8">
        <f>('DGL 4'!$P$3/'DGL 4'!$B$26)*(1-EXP(-'DGL 4'!$B$26*D471)) + ('DGL 4'!$P$4/'DGL 4'!$B$27)*(1-EXP(-'DGL 4'!$B$27*D471))+ ('DGL 4'!$P$5/'DGL 4'!$B$28)*(1-EXP(-'DGL 4'!$B$28*D471))</f>
        <v>-9.2838796126232843</v>
      </c>
      <c r="G471" s="21">
        <f>(F471+Systeme!$C$21)/Systeme!$C$18</f>
        <v>0.99814322407747536</v>
      </c>
      <c r="I471" s="8">
        <f>('DGL 4'!$P$7/'DGL 4'!$B$26)*(1-EXP(-'DGL 4'!$B$26*D471)) + ('DGL 4'!$P$8/'DGL 4'!$B$27)*(1-EXP(-'DGL 4'!$B$27*D471))+ ('DGL 4'!$P$9/'DGL 4'!$B$28)*(1-EXP(-'DGL 4'!$B$28*D471))</f>
        <v>9.2838577671180591</v>
      </c>
      <c r="J471" s="21">
        <f>(I471+Systeme!$K$21)/Systeme!$K$18</f>
        <v>1.8567715534236119E-2</v>
      </c>
      <c r="L471" s="8">
        <f t="shared" si="14"/>
        <v>2.1838665171839203E-5</v>
      </c>
      <c r="M471" s="21">
        <f>(L471+Systeme!$S$21)/Systeme!$S$18</f>
        <v>4.3677330343678404E-8</v>
      </c>
      <c r="O471" s="8">
        <f>('DGL 4'!$P$15/'DGL 4'!$B$26)*(1-EXP(-'DGL 4'!$B$26*D471)) + ('DGL 4'!$P$16/'DGL 4'!$B$27)*(1-EXP(-'DGL 4'!$B$27*D471))+ ('DGL 4'!$P$17/'DGL 4'!$B$28)*(1-EXP(-'DGL 4'!$B$28*D471))</f>
        <v>6.8400533761309168E-9</v>
      </c>
      <c r="P471" s="21">
        <f>(O471+Systeme!$AA$21)/Systeme!$AA$18</f>
        <v>3.4200266880654583E-12</v>
      </c>
    </row>
    <row r="472" spans="1:16" x14ac:dyDescent="0.25">
      <c r="A472" s="4">
        <f t="shared" si="15"/>
        <v>470</v>
      </c>
      <c r="D472" s="19">
        <f>A472*0.001 *Systeme!$G$6</f>
        <v>470.00000000000006</v>
      </c>
      <c r="F472" s="8">
        <f>('DGL 4'!$P$3/'DGL 4'!$B$26)*(1-EXP(-'DGL 4'!$B$26*D472)) + ('DGL 4'!$P$4/'DGL 4'!$B$27)*(1-EXP(-'DGL 4'!$B$27*D472))+ ('DGL 4'!$P$5/'DGL 4'!$B$28)*(1-EXP(-'DGL 4'!$B$28*D472))</f>
        <v>-9.3034706917892311</v>
      </c>
      <c r="G472" s="21">
        <f>(F472+Systeme!$C$21)/Systeme!$C$18</f>
        <v>0.99813930586164223</v>
      </c>
      <c r="I472" s="8">
        <f>('DGL 4'!$P$7/'DGL 4'!$B$26)*(1-EXP(-'DGL 4'!$B$26*D472)) + ('DGL 4'!$P$8/'DGL 4'!$B$27)*(1-EXP(-'DGL 4'!$B$27*D472))+ ('DGL 4'!$P$9/'DGL 4'!$B$28)*(1-EXP(-'DGL 4'!$B$28*D472))</f>
        <v>9.3034487533475687</v>
      </c>
      <c r="J472" s="21">
        <f>(I472+Systeme!$K$21)/Systeme!$K$18</f>
        <v>1.8606897506695138E-2</v>
      </c>
      <c r="L472" s="8">
        <f t="shared" si="14"/>
        <v>2.1931557744680726E-5</v>
      </c>
      <c r="M472" s="21">
        <f>(L472+Systeme!$S$21)/Systeme!$S$18</f>
        <v>4.3863115489361454E-8</v>
      </c>
      <c r="O472" s="8">
        <f>('DGL 4'!$P$15/'DGL 4'!$B$26)*(1-EXP(-'DGL 4'!$B$26*D472)) + ('DGL 4'!$P$16/'DGL 4'!$B$27)*(1-EXP(-'DGL 4'!$B$27*D472))+ ('DGL 4'!$P$17/'DGL 4'!$B$28)*(1-EXP(-'DGL 4'!$B$28*D472))</f>
        <v>6.8839177472506535E-9</v>
      </c>
      <c r="P472" s="21">
        <f>(O472+Systeme!$AA$21)/Systeme!$AA$18</f>
        <v>3.441958873625327E-12</v>
      </c>
    </row>
    <row r="473" spans="1:16" x14ac:dyDescent="0.25">
      <c r="A473" s="4">
        <f t="shared" si="15"/>
        <v>471</v>
      </c>
      <c r="D473" s="19">
        <f>A473*0.001 *Systeme!$G$6</f>
        <v>471.00000000000006</v>
      </c>
      <c r="F473" s="8">
        <f>('DGL 4'!$P$3/'DGL 4'!$B$26)*(1-EXP(-'DGL 4'!$B$26*D473)) + ('DGL 4'!$P$4/'DGL 4'!$B$27)*(1-EXP(-'DGL 4'!$B$27*D473))+ ('DGL 4'!$P$5/'DGL 4'!$B$28)*(1-EXP(-'DGL 4'!$B$28*D473))</f>
        <v>-9.323060908970195</v>
      </c>
      <c r="G473" s="21">
        <f>(F473+Systeme!$C$21)/Systeme!$C$18</f>
        <v>0.99813538781820588</v>
      </c>
      <c r="I473" s="8">
        <f>('DGL 4'!$P$7/'DGL 4'!$B$26)*(1-EXP(-'DGL 4'!$B$26*D473)) + ('DGL 4'!$P$8/'DGL 4'!$B$27)*(1-EXP(-'DGL 4'!$B$27*D473))+ ('DGL 4'!$P$9/'DGL 4'!$B$28)*(1-EXP(-'DGL 4'!$B$28*D473))</f>
        <v>9.3230388773963515</v>
      </c>
      <c r="J473" s="21">
        <f>(I473+Systeme!$K$21)/Systeme!$K$18</f>
        <v>1.8646077754792705E-2</v>
      </c>
      <c r="L473" s="8">
        <f t="shared" si="14"/>
        <v>2.2024646004105072E-5</v>
      </c>
      <c r="M473" s="21">
        <f>(L473+Systeme!$S$21)/Systeme!$S$18</f>
        <v>4.4049292008210145E-8</v>
      </c>
      <c r="O473" s="8">
        <f>('DGL 4'!$P$15/'DGL 4'!$B$26)*(1-EXP(-'DGL 4'!$B$26*D473)) + ('DGL 4'!$P$16/'DGL 4'!$B$27)*(1-EXP(-'DGL 4'!$B$27*D473))+ ('DGL 4'!$P$17/'DGL 4'!$B$28)*(1-EXP(-'DGL 4'!$B$28*D473))</f>
        <v>6.9278394011079714E-9</v>
      </c>
      <c r="P473" s="21">
        <f>(O473+Systeme!$AA$21)/Systeme!$AA$18</f>
        <v>3.4639197005539855E-12</v>
      </c>
    </row>
    <row r="474" spans="1:16" x14ac:dyDescent="0.25">
      <c r="A474" s="4">
        <f t="shared" si="15"/>
        <v>472</v>
      </c>
      <c r="D474" s="19">
        <f>A474*0.001 *Systeme!$G$6</f>
        <v>472.00000000000006</v>
      </c>
      <c r="F474" s="8">
        <f>('DGL 4'!$P$3/'DGL 4'!$B$26)*(1-EXP(-'DGL 4'!$B$26*D474)) + ('DGL 4'!$P$4/'DGL 4'!$B$27)*(1-EXP(-'DGL 4'!$B$27*D474))+ ('DGL 4'!$P$5/'DGL 4'!$B$28)*(1-EXP(-'DGL 4'!$B$28*D474))</f>
        <v>-9.3426502642043143</v>
      </c>
      <c r="G474" s="21">
        <f>(F474+Systeme!$C$21)/Systeme!$C$18</f>
        <v>0.99813146994715918</v>
      </c>
      <c r="I474" s="8">
        <f>('DGL 4'!$P$7/'DGL 4'!$B$26)*(1-EXP(-'DGL 4'!$B$26*D474)) + ('DGL 4'!$P$8/'DGL 4'!$B$27)*(1-EXP(-'DGL 4'!$B$27*D474))+ ('DGL 4'!$P$9/'DGL 4'!$B$28)*(1-EXP(-'DGL 4'!$B$28*D474))</f>
        <v>9.3426281393023842</v>
      </c>
      <c r="J474" s="21">
        <f>(I474+Systeme!$K$21)/Systeme!$K$18</f>
        <v>1.8685256278604769E-2</v>
      </c>
      <c r="L474" s="8">
        <f t="shared" si="14"/>
        <v>2.2117929972056494E-5</v>
      </c>
      <c r="M474" s="21">
        <f>(L474+Systeme!$S$21)/Systeme!$S$18</f>
        <v>4.4235859944112986E-8</v>
      </c>
      <c r="O474" s="8">
        <f>('DGL 4'!$P$15/'DGL 4'!$B$26)*(1-EXP(-'DGL 4'!$B$26*D474)) + ('DGL 4'!$P$16/'DGL 4'!$B$27)*(1-EXP(-'DGL 4'!$B$27*D474))+ ('DGL 4'!$P$17/'DGL 4'!$B$28)*(1-EXP(-'DGL 4'!$B$28*D474))</f>
        <v>6.9719580419232846E-9</v>
      </c>
      <c r="P474" s="21">
        <f>(O474+Systeme!$AA$21)/Systeme!$AA$18</f>
        <v>3.4859790209616424E-12</v>
      </c>
    </row>
    <row r="475" spans="1:16" x14ac:dyDescent="0.25">
      <c r="A475" s="4">
        <f t="shared" si="15"/>
        <v>473</v>
      </c>
      <c r="D475" s="19">
        <f>A475*0.001 *Systeme!$G$6</f>
        <v>473.00000000000006</v>
      </c>
      <c r="F475" s="8">
        <f>('DGL 4'!$P$3/'DGL 4'!$B$26)*(1-EXP(-'DGL 4'!$B$26*D475)) + ('DGL 4'!$P$4/'DGL 4'!$B$27)*(1-EXP(-'DGL 4'!$B$27*D475))+ ('DGL 4'!$P$5/'DGL 4'!$B$28)*(1-EXP(-'DGL 4'!$B$28*D475))</f>
        <v>-9.3622387575295285</v>
      </c>
      <c r="G475" s="21">
        <f>(F475+Systeme!$C$21)/Systeme!$C$18</f>
        <v>0.99812755224849403</v>
      </c>
      <c r="I475" s="8">
        <f>('DGL 4'!$P$7/'DGL 4'!$B$26)*(1-EXP(-'DGL 4'!$B$26*D475)) + ('DGL 4'!$P$8/'DGL 4'!$B$27)*(1-EXP(-'DGL 4'!$B$27*D475))+ ('DGL 4'!$P$9/'DGL 4'!$B$28)*(1-EXP(-'DGL 4'!$B$28*D475))</f>
        <v>9.3622165391036081</v>
      </c>
      <c r="J475" s="21">
        <f>(I475+Systeme!$K$21)/Systeme!$K$18</f>
        <v>1.8724433078207217E-2</v>
      </c>
      <c r="L475" s="8">
        <f t="shared" si="14"/>
        <v>2.2211409646513604E-5</v>
      </c>
      <c r="M475" s="21">
        <f>(L475+Systeme!$S$21)/Systeme!$S$18</f>
        <v>4.4422819293027209E-8</v>
      </c>
      <c r="O475" s="8">
        <f>('DGL 4'!$P$15/'DGL 4'!$B$26)*(1-EXP(-'DGL 4'!$B$26*D475)) + ('DGL 4'!$P$16/'DGL 4'!$B$27)*(1-EXP(-'DGL 4'!$B$27*D475))+ ('DGL 4'!$P$17/'DGL 4'!$B$28)*(1-EXP(-'DGL 4'!$B$28*D475))</f>
        <v>7.0162739147262843E-9</v>
      </c>
      <c r="P475" s="21">
        <f>(O475+Systeme!$AA$21)/Systeme!$AA$18</f>
        <v>3.5081369573631421E-12</v>
      </c>
    </row>
    <row r="476" spans="1:16" x14ac:dyDescent="0.25">
      <c r="A476" s="4">
        <f t="shared" si="15"/>
        <v>474</v>
      </c>
      <c r="D476" s="19">
        <f>A476*0.001 *Systeme!$G$6</f>
        <v>474.00000000000006</v>
      </c>
      <c r="F476" s="8">
        <f>('DGL 4'!$P$3/'DGL 4'!$B$26)*(1-EXP(-'DGL 4'!$B$26*D476)) + ('DGL 4'!$P$4/'DGL 4'!$B$27)*(1-EXP(-'DGL 4'!$B$27*D476))+ ('DGL 4'!$P$5/'DGL 4'!$B$28)*(1-EXP(-'DGL 4'!$B$28*D476))</f>
        <v>-9.3818263889837681</v>
      </c>
      <c r="G476" s="21">
        <f>(F476+Systeme!$C$21)/Systeme!$C$18</f>
        <v>0.99812363472220333</v>
      </c>
      <c r="I476" s="8">
        <f>('DGL 4'!$P$7/'DGL 4'!$B$26)*(1-EXP(-'DGL 4'!$B$26*D476)) + ('DGL 4'!$P$8/'DGL 4'!$B$27)*(1-EXP(-'DGL 4'!$B$27*D476))+ ('DGL 4'!$P$9/'DGL 4'!$B$28)*(1-EXP(-'DGL 4'!$B$28*D476))</f>
        <v>9.3818040768379642</v>
      </c>
      <c r="J476" s="21">
        <f>(I476+Systeme!$K$21)/Systeme!$K$18</f>
        <v>1.8763608153675927E-2</v>
      </c>
      <c r="L476" s="8">
        <f t="shared" si="14"/>
        <v>2.2305085016402796E-5</v>
      </c>
      <c r="M476" s="21">
        <f>(L476+Systeme!$S$21)/Systeme!$S$18</f>
        <v>4.4610170032805594E-8</v>
      </c>
      <c r="O476" s="8">
        <f>('DGL 4'!$P$15/'DGL 4'!$B$26)*(1-EXP(-'DGL 4'!$B$26*D476)) + ('DGL 4'!$P$16/'DGL 4'!$B$27)*(1-EXP(-'DGL 4'!$B$27*D476))+ ('DGL 4'!$P$17/'DGL 4'!$B$28)*(1-EXP(-'DGL 4'!$B$28*D476))</f>
        <v>7.0607874349832428E-9</v>
      </c>
      <c r="P476" s="21">
        <f>(O476+Systeme!$AA$21)/Systeme!$AA$18</f>
        <v>3.5303937174916214E-12</v>
      </c>
    </row>
    <row r="477" spans="1:16" x14ac:dyDescent="0.25">
      <c r="A477" s="4">
        <f t="shared" si="15"/>
        <v>475</v>
      </c>
      <c r="D477" s="19">
        <f>A477*0.001 *Systeme!$G$6</f>
        <v>475.00000000000006</v>
      </c>
      <c r="F477" s="8">
        <f>('DGL 4'!$P$3/'DGL 4'!$B$26)*(1-EXP(-'DGL 4'!$B$26*D477)) + ('DGL 4'!$P$4/'DGL 4'!$B$27)*(1-EXP(-'DGL 4'!$B$27*D477))+ ('DGL 4'!$P$5/'DGL 4'!$B$28)*(1-EXP(-'DGL 4'!$B$28*D477))</f>
        <v>-9.4014131586049672</v>
      </c>
      <c r="G477" s="21">
        <f>(F477+Systeme!$C$21)/Systeme!$C$18</f>
        <v>0.99811971736827909</v>
      </c>
      <c r="I477" s="8">
        <f>('DGL 4'!$P$7/'DGL 4'!$B$26)*(1-EXP(-'DGL 4'!$B$26*D477)) + ('DGL 4'!$P$8/'DGL 4'!$B$27)*(1-EXP(-'DGL 4'!$B$27*D477))+ ('DGL 4'!$P$9/'DGL 4'!$B$28)*(1-EXP(-'DGL 4'!$B$28*D477))</f>
        <v>9.4013907525433975</v>
      </c>
      <c r="J477" s="21">
        <f>(I477+Systeme!$K$21)/Systeme!$K$18</f>
        <v>1.8802781505086796E-2</v>
      </c>
      <c r="L477" s="8">
        <f t="shared" si="14"/>
        <v>2.2398956070650029E-5</v>
      </c>
      <c r="M477" s="21">
        <f>(L477+Systeme!$S$21)/Systeme!$S$18</f>
        <v>4.4797912141300058E-8</v>
      </c>
      <c r="O477" s="8">
        <f>('DGL 4'!$P$15/'DGL 4'!$B$26)*(1-EXP(-'DGL 4'!$B$26*D477)) + ('DGL 4'!$P$16/'DGL 4'!$B$27)*(1-EXP(-'DGL 4'!$B$27*D477))+ ('DGL 4'!$P$17/'DGL 4'!$B$28)*(1-EXP(-'DGL 4'!$B$28*D477))</f>
        <v>7.1054990185941136E-9</v>
      </c>
      <c r="P477" s="21">
        <f>(O477+Systeme!$AA$21)/Systeme!$AA$18</f>
        <v>3.5527495092970568E-12</v>
      </c>
    </row>
    <row r="478" spans="1:16" x14ac:dyDescent="0.25">
      <c r="A478" s="4">
        <f t="shared" si="15"/>
        <v>476</v>
      </c>
      <c r="D478" s="19">
        <f>A478*0.001 *Systeme!$G$6</f>
        <v>476.00000000000006</v>
      </c>
      <c r="F478" s="8">
        <f>('DGL 4'!$P$3/'DGL 4'!$B$26)*(1-EXP(-'DGL 4'!$B$26*D478)) + ('DGL 4'!$P$4/'DGL 4'!$B$27)*(1-EXP(-'DGL 4'!$B$27*D478))+ ('DGL 4'!$P$5/'DGL 4'!$B$28)*(1-EXP(-'DGL 4'!$B$28*D478))</f>
        <v>-9.4209990664310101</v>
      </c>
      <c r="G478" s="21">
        <f>(F478+Systeme!$C$21)/Systeme!$C$18</f>
        <v>0.99811580018671375</v>
      </c>
      <c r="I478" s="8">
        <f>('DGL 4'!$P$7/'DGL 4'!$B$26)*(1-EXP(-'DGL 4'!$B$26*D478)) + ('DGL 4'!$P$8/'DGL 4'!$B$27)*(1-EXP(-'DGL 4'!$B$27*D478))+ ('DGL 4'!$P$9/'DGL 4'!$B$28)*(1-EXP(-'DGL 4'!$B$28*D478))</f>
        <v>9.4209765662578011</v>
      </c>
      <c r="J478" s="21">
        <f>(I478+Systeme!$K$21)/Systeme!$K$18</f>
        <v>1.8841953132515601E-2</v>
      </c>
      <c r="L478" s="8">
        <f t="shared" si="14"/>
        <v>2.2493022799959135E-5</v>
      </c>
      <c r="M478" s="21">
        <f>(L478+Systeme!$S$21)/Systeme!$S$18</f>
        <v>4.4986045599918273E-8</v>
      </c>
      <c r="O478" s="8">
        <f>('DGL 4'!$P$15/'DGL 4'!$B$26)*(1-EXP(-'DGL 4'!$B$26*D478)) + ('DGL 4'!$P$16/'DGL 4'!$B$27)*(1-EXP(-'DGL 4'!$B$27*D478))+ ('DGL 4'!$P$17/'DGL 4'!$B$28)*(1-EXP(-'DGL 4'!$B$28*D478))</f>
        <v>7.150409079940967E-9</v>
      </c>
      <c r="P478" s="21">
        <f>(O478+Systeme!$AA$21)/Systeme!$AA$18</f>
        <v>3.5752045399704833E-12</v>
      </c>
    </row>
    <row r="479" spans="1:16" x14ac:dyDescent="0.25">
      <c r="A479" s="4">
        <f t="shared" si="15"/>
        <v>477</v>
      </c>
      <c r="D479" s="19">
        <f>A479*0.001 *Systeme!$G$6</f>
        <v>477.00000000000006</v>
      </c>
      <c r="F479" s="8">
        <f>('DGL 4'!$P$3/'DGL 4'!$B$26)*(1-EXP(-'DGL 4'!$B$26*D479)) + ('DGL 4'!$P$4/'DGL 4'!$B$27)*(1-EXP(-'DGL 4'!$B$27*D479))+ ('DGL 4'!$P$5/'DGL 4'!$B$28)*(1-EXP(-'DGL 4'!$B$28*D479))</f>
        <v>-9.4405841124998275</v>
      </c>
      <c r="G479" s="21">
        <f>(F479+Systeme!$C$21)/Systeme!$C$18</f>
        <v>0.99811188317749999</v>
      </c>
      <c r="I479" s="8">
        <f>('DGL 4'!$P$7/'DGL 4'!$B$26)*(1-EXP(-'DGL 4'!$B$26*D479)) + ('DGL 4'!$P$8/'DGL 4'!$B$27)*(1-EXP(-'DGL 4'!$B$27*D479))+ ('DGL 4'!$P$9/'DGL 4'!$B$28)*(1-EXP(-'DGL 4'!$B$28*D479))</f>
        <v>9.4405615180191109</v>
      </c>
      <c r="J479" s="21">
        <f>(I479+Systeme!$K$21)/Systeme!$K$18</f>
        <v>1.8881123036038221E-2</v>
      </c>
      <c r="L479" s="8">
        <f t="shared" si="14"/>
        <v>2.2587285198585145E-5</v>
      </c>
      <c r="M479" s="21">
        <f>(L479+Systeme!$S$21)/Systeme!$S$18</f>
        <v>4.5174570397170289E-8</v>
      </c>
      <c r="O479" s="8">
        <f>('DGL 4'!$P$15/'DGL 4'!$B$26)*(1-EXP(-'DGL 4'!$B$26*D479)) + ('DGL 4'!$P$16/'DGL 4'!$B$27)*(1-EXP(-'DGL 4'!$B$27*D479))+ ('DGL 4'!$P$17/'DGL 4'!$B$28)*(1-EXP(-'DGL 4'!$B$28*D479))</f>
        <v>7.1955180349237563E-9</v>
      </c>
      <c r="P479" s="21">
        <f>(O479+Systeme!$AA$21)/Systeme!$AA$18</f>
        <v>3.5977590174618781E-12</v>
      </c>
    </row>
    <row r="480" spans="1:16" x14ac:dyDescent="0.25">
      <c r="A480" s="4">
        <f t="shared" si="15"/>
        <v>478</v>
      </c>
      <c r="D480" s="19">
        <f>A480*0.001 *Systeme!$G$6</f>
        <v>478.00000000000006</v>
      </c>
      <c r="F480" s="8">
        <f>('DGL 4'!$P$3/'DGL 4'!$B$26)*(1-EXP(-'DGL 4'!$B$26*D480)) + ('DGL 4'!$P$4/'DGL 4'!$B$27)*(1-EXP(-'DGL 4'!$B$27*D480))+ ('DGL 4'!$P$5/'DGL 4'!$B$28)*(1-EXP(-'DGL 4'!$B$28*D480))</f>
        <v>-9.4601682968491989</v>
      </c>
      <c r="G480" s="21">
        <f>(F480+Systeme!$C$21)/Systeme!$C$18</f>
        <v>0.99810796634063004</v>
      </c>
      <c r="I480" s="8">
        <f>('DGL 4'!$P$7/'DGL 4'!$B$26)*(1-EXP(-'DGL 4'!$B$26*D480)) + ('DGL 4'!$P$8/'DGL 4'!$B$27)*(1-EXP(-'DGL 4'!$B$27*D480))+ ('DGL 4'!$P$9/'DGL 4'!$B$28)*(1-EXP(-'DGL 4'!$B$28*D480))</f>
        <v>9.4601456078652948</v>
      </c>
      <c r="J480" s="21">
        <f>(I480+Systeme!$K$21)/Systeme!$K$18</f>
        <v>1.8920291215730588E-2</v>
      </c>
      <c r="L480" s="8">
        <f t="shared" si="14"/>
        <v>2.2681743217107305E-5</v>
      </c>
      <c r="M480" s="21">
        <f>(L480+Systeme!$S$21)/Systeme!$S$18</f>
        <v>4.5363486434214609E-8</v>
      </c>
      <c r="O480" s="8">
        <f>('DGL 4'!$P$15/'DGL 4'!$B$26)*(1-EXP(-'DGL 4'!$B$26*D480)) + ('DGL 4'!$P$16/'DGL 4'!$B$27)*(1-EXP(-'DGL 4'!$B$27*D480))+ ('DGL 4'!$P$17/'DGL 4'!$B$28)*(1-EXP(-'DGL 4'!$B$28*D480))</f>
        <v>7.2406870104714527E-9</v>
      </c>
      <c r="P480" s="21">
        <f>(O480+Systeme!$AA$21)/Systeme!$AA$18</f>
        <v>3.6203435052357264E-12</v>
      </c>
    </row>
    <row r="481" spans="1:16" x14ac:dyDescent="0.25">
      <c r="A481" s="4">
        <f t="shared" si="15"/>
        <v>479</v>
      </c>
      <c r="D481" s="19">
        <f>A481*0.001 *Systeme!$G$6</f>
        <v>479.00000000000006</v>
      </c>
      <c r="F481" s="8">
        <f>('DGL 4'!$P$3/'DGL 4'!$B$26)*(1-EXP(-'DGL 4'!$B$26*D481)) + ('DGL 4'!$P$4/'DGL 4'!$B$27)*(1-EXP(-'DGL 4'!$B$27*D481))+ ('DGL 4'!$P$5/'DGL 4'!$B$28)*(1-EXP(-'DGL 4'!$B$28*D481))</f>
        <v>-9.4797516195174225</v>
      </c>
      <c r="G481" s="21">
        <f>(F481+Systeme!$C$21)/Systeme!$C$18</f>
        <v>0.99810404967609645</v>
      </c>
      <c r="I481" s="8">
        <f>('DGL 4'!$P$7/'DGL 4'!$B$26)*(1-EXP(-'DGL 4'!$B$26*D481)) + ('DGL 4'!$P$8/'DGL 4'!$B$27)*(1-EXP(-'DGL 4'!$B$27*D481))+ ('DGL 4'!$P$9/'DGL 4'!$B$28)*(1-EXP(-'DGL 4'!$B$28*D481))</f>
        <v>9.4797288358343046</v>
      </c>
      <c r="J481" s="21">
        <f>(I481+Systeme!$K$21)/Systeme!$K$18</f>
        <v>1.8959457671668609E-2</v>
      </c>
      <c r="L481" s="8">
        <f t="shared" si="14"/>
        <v>2.2776396923092877E-5</v>
      </c>
      <c r="M481" s="21">
        <f>(L481+Systeme!$S$21)/Systeme!$S$18</f>
        <v>4.5552793846185757E-8</v>
      </c>
      <c r="O481" s="8">
        <f>('DGL 4'!$P$15/'DGL 4'!$B$26)*(1-EXP(-'DGL 4'!$B$26*D481)) + ('DGL 4'!$P$16/'DGL 4'!$B$27)*(1-EXP(-'DGL 4'!$B$27*D481))+ ('DGL 4'!$P$17/'DGL 4'!$B$28)*(1-EXP(-'DGL 4'!$B$28*D481))</f>
        <v>7.2861948289051903E-9</v>
      </c>
      <c r="P481" s="21">
        <f>(O481+Systeme!$AA$21)/Systeme!$AA$18</f>
        <v>3.6430974144525952E-12</v>
      </c>
    </row>
    <row r="482" spans="1:16" x14ac:dyDescent="0.25">
      <c r="A482" s="4">
        <f t="shared" si="15"/>
        <v>480</v>
      </c>
      <c r="D482" s="19">
        <f>A482*0.001 *Systeme!$G$6</f>
        <v>480</v>
      </c>
      <c r="F482" s="8">
        <f>('DGL 4'!$P$3/'DGL 4'!$B$26)*(1-EXP(-'DGL 4'!$B$26*D482)) + ('DGL 4'!$P$4/'DGL 4'!$B$27)*(1-EXP(-'DGL 4'!$B$27*D482))+ ('DGL 4'!$P$5/'DGL 4'!$B$28)*(1-EXP(-'DGL 4'!$B$28*D482))</f>
        <v>-9.499334080542015</v>
      </c>
      <c r="G482" s="21">
        <f>(F482+Systeme!$C$21)/Systeme!$C$18</f>
        <v>0.99810013318389157</v>
      </c>
      <c r="I482" s="8">
        <f>('DGL 4'!$P$7/'DGL 4'!$B$26)*(1-EXP(-'DGL 4'!$B$26*D482)) + ('DGL 4'!$P$8/'DGL 4'!$B$27)*(1-EXP(-'DGL 4'!$B$27*D482))+ ('DGL 4'!$P$9/'DGL 4'!$B$28)*(1-EXP(-'DGL 4'!$B$28*D482))</f>
        <v>9.4993112019640193</v>
      </c>
      <c r="J482" s="21">
        <f>(I482+Systeme!$K$21)/Systeme!$K$18</f>
        <v>1.899862240392804E-2</v>
      </c>
      <c r="L482" s="8">
        <f t="shared" si="14"/>
        <v>2.2871246232156672E-5</v>
      </c>
      <c r="M482" s="21">
        <f>(L482+Systeme!$S$21)/Systeme!$S$18</f>
        <v>4.5742492464313344E-8</v>
      </c>
      <c r="O482" s="8">
        <f>('DGL 4'!$P$15/'DGL 4'!$B$26)*(1-EXP(-'DGL 4'!$B$26*D482)) + ('DGL 4'!$P$16/'DGL 4'!$B$27)*(1-EXP(-'DGL 4'!$B$27*D482))+ ('DGL 4'!$P$17/'DGL 4'!$B$28)*(1-EXP(-'DGL 4'!$B$28*D482))</f>
        <v>7.3317634986195396E-9</v>
      </c>
      <c r="P482" s="21">
        <f>(O482+Systeme!$AA$21)/Systeme!$AA$18</f>
        <v>3.6658817493097698E-12</v>
      </c>
    </row>
    <row r="483" spans="1:16" x14ac:dyDescent="0.25">
      <c r="A483" s="4">
        <f t="shared" si="15"/>
        <v>481</v>
      </c>
      <c r="D483" s="19">
        <f>A483*0.001 *Systeme!$G$6</f>
        <v>481</v>
      </c>
      <c r="F483" s="8">
        <f>('DGL 4'!$P$3/'DGL 4'!$B$26)*(1-EXP(-'DGL 4'!$B$26*D483)) + ('DGL 4'!$P$4/'DGL 4'!$B$27)*(1-EXP(-'DGL 4'!$B$27*D483))+ ('DGL 4'!$P$5/'DGL 4'!$B$28)*(1-EXP(-'DGL 4'!$B$28*D483))</f>
        <v>-9.5189156799612267</v>
      </c>
      <c r="G483" s="21">
        <f>(F483+Systeme!$C$21)/Systeme!$C$18</f>
        <v>0.99809621686400773</v>
      </c>
      <c r="I483" s="8">
        <f>('DGL 4'!$P$7/'DGL 4'!$B$26)*(1-EXP(-'DGL 4'!$B$26*D483)) + ('DGL 4'!$P$8/'DGL 4'!$B$27)*(1-EXP(-'DGL 4'!$B$27*D483))+ ('DGL 4'!$P$9/'DGL 4'!$B$28)*(1-EXP(-'DGL 4'!$B$28*D483))</f>
        <v>9.5188927062923447</v>
      </c>
      <c r="J483" s="21">
        <f>(I483+Systeme!$K$21)/Systeme!$K$18</f>
        <v>1.903778541258469E-2</v>
      </c>
      <c r="L483" s="8">
        <f t="shared" si="14"/>
        <v>2.2966291210430902E-5</v>
      </c>
      <c r="M483" s="21">
        <f>(L483+Systeme!$S$21)/Systeme!$S$18</f>
        <v>4.5932582420861804E-8</v>
      </c>
      <c r="O483" s="8">
        <f>('DGL 4'!$P$15/'DGL 4'!$B$26)*(1-EXP(-'DGL 4'!$B$26*D483)) + ('DGL 4'!$P$16/'DGL 4'!$B$27)*(1-EXP(-'DGL 4'!$B$27*D483))+ ('DGL 4'!$P$17/'DGL 4'!$B$28)*(1-EXP(-'DGL 4'!$B$28*D483))</f>
        <v>7.3776715006287907E-9</v>
      </c>
      <c r="P483" s="21">
        <f>(O483+Systeme!$AA$21)/Systeme!$AA$18</f>
        <v>3.6888357503143955E-12</v>
      </c>
    </row>
    <row r="484" spans="1:16" x14ac:dyDescent="0.25">
      <c r="A484" s="4">
        <f t="shared" si="15"/>
        <v>482</v>
      </c>
      <c r="D484" s="19">
        <f>A484*0.001 *Systeme!$G$6</f>
        <v>482</v>
      </c>
      <c r="F484" s="8">
        <f>('DGL 4'!$P$3/'DGL 4'!$B$26)*(1-EXP(-'DGL 4'!$B$26*D484)) + ('DGL 4'!$P$4/'DGL 4'!$B$27)*(1-EXP(-'DGL 4'!$B$27*D484))+ ('DGL 4'!$P$5/'DGL 4'!$B$28)*(1-EXP(-'DGL 4'!$B$28*D484))</f>
        <v>-9.5384964178127252</v>
      </c>
      <c r="G484" s="21">
        <f>(F484+Systeme!$C$21)/Systeme!$C$18</f>
        <v>0.9980923007164374</v>
      </c>
      <c r="I484" s="8">
        <f>('DGL 4'!$P$7/'DGL 4'!$B$26)*(1-EXP(-'DGL 4'!$B$26*D484)) + ('DGL 4'!$P$8/'DGL 4'!$B$27)*(1-EXP(-'DGL 4'!$B$27*D484))+ ('DGL 4'!$P$9/'DGL 4'!$B$28)*(1-EXP(-'DGL 4'!$B$28*D484))</f>
        <v>9.5384733488573126</v>
      </c>
      <c r="J484" s="21">
        <f>(I484+Systeme!$K$21)/Systeme!$K$18</f>
        <v>1.9076946697714627E-2</v>
      </c>
      <c r="L484" s="8">
        <f t="shared" si="14"/>
        <v>2.3061531771071189E-5</v>
      </c>
      <c r="M484" s="21">
        <f>(L484+Systeme!$S$21)/Systeme!$S$18</f>
        <v>4.6123063542142378E-8</v>
      </c>
      <c r="O484" s="8">
        <f>('DGL 4'!$P$15/'DGL 4'!$B$26)*(1-EXP(-'DGL 4'!$B$26*D484)) + ('DGL 4'!$P$16/'DGL 4'!$B$27)*(1-EXP(-'DGL 4'!$B$27*D484))+ ('DGL 4'!$P$17/'DGL 4'!$B$28)*(1-EXP(-'DGL 4'!$B$28*D484))</f>
        <v>7.4236415261580424E-9</v>
      </c>
      <c r="P484" s="21">
        <f>(O484+Systeme!$AA$21)/Systeme!$AA$18</f>
        <v>3.7118207630790214E-12</v>
      </c>
    </row>
    <row r="485" spans="1:16" x14ac:dyDescent="0.25">
      <c r="A485" s="4">
        <f t="shared" si="15"/>
        <v>483</v>
      </c>
      <c r="D485" s="19">
        <f>A485*0.001 *Systeme!$G$6</f>
        <v>483</v>
      </c>
      <c r="F485" s="8">
        <f>('DGL 4'!$P$3/'DGL 4'!$B$26)*(1-EXP(-'DGL 4'!$B$26*D485)) + ('DGL 4'!$P$4/'DGL 4'!$B$27)*(1-EXP(-'DGL 4'!$B$27*D485))+ ('DGL 4'!$P$5/'DGL 4'!$B$28)*(1-EXP(-'DGL 4'!$B$28*D485))</f>
        <v>-9.5580762941346613</v>
      </c>
      <c r="G485" s="21">
        <f>(F485+Systeme!$C$21)/Systeme!$C$18</f>
        <v>0.99808838474117312</v>
      </c>
      <c r="I485" s="8">
        <f>('DGL 4'!$P$7/'DGL 4'!$B$26)*(1-EXP(-'DGL 4'!$B$26*D485)) + ('DGL 4'!$P$8/'DGL 4'!$B$27)*(1-EXP(-'DGL 4'!$B$27*D485))+ ('DGL 4'!$P$9/'DGL 4'!$B$28)*(1-EXP(-'DGL 4'!$B$28*D485))</f>
        <v>9.5580531296967255</v>
      </c>
      <c r="J485" s="21">
        <f>(I485+Systeme!$K$21)/Systeme!$K$18</f>
        <v>1.9116106259393452E-2</v>
      </c>
      <c r="L485" s="8">
        <f t="shared" si="14"/>
        <v>2.3156967984274855E-5</v>
      </c>
      <c r="M485" s="21">
        <f>(L485+Systeme!$S$21)/Systeme!$S$18</f>
        <v>4.6313935968549713E-8</v>
      </c>
      <c r="O485" s="8">
        <f>('DGL 4'!$P$15/'DGL 4'!$B$26)*(1-EXP(-'DGL 4'!$B$26*D485)) + ('DGL 4'!$P$16/'DGL 4'!$B$27)*(1-EXP(-'DGL 4'!$B$27*D485))+ ('DGL 4'!$P$17/'DGL 4'!$B$28)*(1-EXP(-'DGL 4'!$B$28*D485))</f>
        <v>7.4699515438276382E-9</v>
      </c>
      <c r="P485" s="21">
        <f>(O485+Systeme!$AA$21)/Systeme!$AA$18</f>
        <v>3.7349757719138193E-12</v>
      </c>
    </row>
    <row r="486" spans="1:16" x14ac:dyDescent="0.25">
      <c r="A486" s="4">
        <f t="shared" si="15"/>
        <v>484</v>
      </c>
      <c r="D486" s="19">
        <f>A486*0.001 *Systeme!$G$6</f>
        <v>484</v>
      </c>
      <c r="F486" s="8">
        <f>('DGL 4'!$P$3/'DGL 4'!$B$26)*(1-EXP(-'DGL 4'!$B$26*D486)) + ('DGL 4'!$P$4/'DGL 4'!$B$27)*(1-EXP(-'DGL 4'!$B$27*D486))+ ('DGL 4'!$P$5/'DGL 4'!$B$28)*(1-EXP(-'DGL 4'!$B$28*D486))</f>
        <v>-9.577655308964701</v>
      </c>
      <c r="G486" s="21">
        <f>(F486+Systeme!$C$21)/Systeme!$C$18</f>
        <v>0.99808446893820713</v>
      </c>
      <c r="I486" s="8">
        <f>('DGL 4'!$P$7/'DGL 4'!$B$26)*(1-EXP(-'DGL 4'!$B$26*D486)) + ('DGL 4'!$P$8/'DGL 4'!$B$27)*(1-EXP(-'DGL 4'!$B$27*D486))+ ('DGL 4'!$P$9/'DGL 4'!$B$28)*(1-EXP(-'DGL 4'!$B$28*D486))</f>
        <v>9.5776320488486135</v>
      </c>
      <c r="J486" s="21">
        <f>(I486+Systeme!$K$21)/Systeme!$K$18</f>
        <v>1.9155264097697227E-2</v>
      </c>
      <c r="L486" s="8">
        <f t="shared" si="14"/>
        <v>2.3252599763367741E-5</v>
      </c>
      <c r="M486" s="21">
        <f>(L486+Systeme!$S$21)/Systeme!$S$18</f>
        <v>4.6505199526735484E-8</v>
      </c>
      <c r="O486" s="8">
        <f>('DGL 4'!$P$15/'DGL 4'!$B$26)*(1-EXP(-'DGL 4'!$B$26*D486)) + ('DGL 4'!$P$16/'DGL 4'!$B$27)*(1-EXP(-'DGL 4'!$B$27*D486))+ ('DGL 4'!$P$17/'DGL 4'!$B$28)*(1-EXP(-'DGL 4'!$B$28*D486))</f>
        <v>7.5163240746429355E-9</v>
      </c>
      <c r="P486" s="21">
        <f>(O486+Systeme!$AA$21)/Systeme!$AA$18</f>
        <v>3.7581620373214681E-12</v>
      </c>
    </row>
    <row r="487" spans="1:16" x14ac:dyDescent="0.25">
      <c r="A487" s="4">
        <f t="shared" si="15"/>
        <v>485</v>
      </c>
      <c r="D487" s="19">
        <f>A487*0.001 *Systeme!$G$6</f>
        <v>485</v>
      </c>
      <c r="F487" s="8">
        <f>('DGL 4'!$P$3/'DGL 4'!$B$26)*(1-EXP(-'DGL 4'!$B$26*D487)) + ('DGL 4'!$P$4/'DGL 4'!$B$27)*(1-EXP(-'DGL 4'!$B$27*D487))+ ('DGL 4'!$P$5/'DGL 4'!$B$28)*(1-EXP(-'DGL 4'!$B$28*D487))</f>
        <v>-9.5972334623408866</v>
      </c>
      <c r="G487" s="21">
        <f>(F487+Systeme!$C$21)/Systeme!$C$18</f>
        <v>0.99808055330753176</v>
      </c>
      <c r="I487" s="8">
        <f>('DGL 4'!$P$7/'DGL 4'!$B$26)*(1-EXP(-'DGL 4'!$B$26*D487)) + ('DGL 4'!$P$8/'DGL 4'!$B$27)*(1-EXP(-'DGL 4'!$B$27*D487))+ ('DGL 4'!$P$9/'DGL 4'!$B$28)*(1-EXP(-'DGL 4'!$B$28*D487))</f>
        <v>9.5972101063508486</v>
      </c>
      <c r="J487" s="21">
        <f>(I487+Systeme!$K$21)/Systeme!$K$18</f>
        <v>1.9194420212701697E-2</v>
      </c>
      <c r="L487" s="8">
        <f t="shared" si="14"/>
        <v>2.3348427139346971E-5</v>
      </c>
      <c r="M487" s="21">
        <f>(L487+Systeme!$S$21)/Systeme!$S$18</f>
        <v>4.6696854278693941E-8</v>
      </c>
      <c r="O487" s="8">
        <f>('DGL 4'!$P$15/'DGL 4'!$B$26)*(1-EXP(-'DGL 4'!$B$26*D487)) + ('DGL 4'!$P$16/'DGL 4'!$B$27)*(1-EXP(-'DGL 4'!$B$27*D487))+ ('DGL 4'!$P$17/'DGL 4'!$B$28)*(1-EXP(-'DGL 4'!$B$28*D487))</f>
        <v>7.562898651737246E-9</v>
      </c>
      <c r="P487" s="21">
        <f>(O487+Systeme!$AA$21)/Systeme!$AA$18</f>
        <v>3.7814493258686231E-12</v>
      </c>
    </row>
    <row r="488" spans="1:16" x14ac:dyDescent="0.25">
      <c r="A488" s="4">
        <f t="shared" si="15"/>
        <v>486</v>
      </c>
      <c r="D488" s="19">
        <f>A488*0.001 *Systeme!$G$6</f>
        <v>486</v>
      </c>
      <c r="F488" s="8">
        <f>('DGL 4'!$P$3/'DGL 4'!$B$26)*(1-EXP(-'DGL 4'!$B$26*D488)) + ('DGL 4'!$P$4/'DGL 4'!$B$27)*(1-EXP(-'DGL 4'!$B$27*D488))+ ('DGL 4'!$P$5/'DGL 4'!$B$28)*(1-EXP(-'DGL 4'!$B$28*D488))</f>
        <v>-9.6168107543011025</v>
      </c>
      <c r="G488" s="21">
        <f>(F488+Systeme!$C$21)/Systeme!$C$18</f>
        <v>0.9980766378491398</v>
      </c>
      <c r="I488" s="8">
        <f>('DGL 4'!$P$7/'DGL 4'!$B$26)*(1-EXP(-'DGL 4'!$B$26*D488)) + ('DGL 4'!$P$8/'DGL 4'!$B$27)*(1-EXP(-'DGL 4'!$B$27*D488))+ ('DGL 4'!$P$9/'DGL 4'!$B$28)*(1-EXP(-'DGL 4'!$B$28*D488))</f>
        <v>9.6167873022413257</v>
      </c>
      <c r="J488" s="21">
        <f>(I488+Systeme!$K$21)/Systeme!$K$18</f>
        <v>1.9233574604482651E-2</v>
      </c>
      <c r="L488" s="8">
        <f t="shared" si="14"/>
        <v>2.3444450101139588E-5</v>
      </c>
      <c r="M488" s="21">
        <f>(L488+Systeme!$S$21)/Systeme!$S$18</f>
        <v>4.6888900202279176E-8</v>
      </c>
      <c r="O488" s="8">
        <f>('DGL 4'!$P$15/'DGL 4'!$B$26)*(1-EXP(-'DGL 4'!$B$26*D488)) + ('DGL 4'!$P$16/'DGL 4'!$B$27)*(1-EXP(-'DGL 4'!$B$27*D488))+ ('DGL 4'!$P$17/'DGL 4'!$B$28)*(1-EXP(-'DGL 4'!$B$28*D488))</f>
        <v>7.6096756899263207E-9</v>
      </c>
      <c r="P488" s="21">
        <f>(O488+Systeme!$AA$21)/Systeme!$AA$18</f>
        <v>3.8048378449631601E-12</v>
      </c>
    </row>
    <row r="489" spans="1:16" x14ac:dyDescent="0.25">
      <c r="A489" s="4">
        <f t="shared" si="15"/>
        <v>487</v>
      </c>
      <c r="D489" s="19">
        <f>A489*0.001 *Systeme!$G$6</f>
        <v>487</v>
      </c>
      <c r="F489" s="8">
        <f>('DGL 4'!$P$3/'DGL 4'!$B$26)*(1-EXP(-'DGL 4'!$B$26*D489)) + ('DGL 4'!$P$4/'DGL 4'!$B$27)*(1-EXP(-'DGL 4'!$B$27*D489))+ ('DGL 4'!$P$5/'DGL 4'!$B$28)*(1-EXP(-'DGL 4'!$B$28*D489))</f>
        <v>-9.6363871848832794</v>
      </c>
      <c r="G489" s="21">
        <f>(F489+Systeme!$C$21)/Systeme!$C$18</f>
        <v>0.99807272256302326</v>
      </c>
      <c r="I489" s="8">
        <f>('DGL 4'!$P$7/'DGL 4'!$B$26)*(1-EXP(-'DGL 4'!$B$26*D489)) + ('DGL 4'!$P$8/'DGL 4'!$B$27)*(1-EXP(-'DGL 4'!$B$27*D489))+ ('DGL 4'!$P$9/'DGL 4'!$B$28)*(1-EXP(-'DGL 4'!$B$28*D489))</f>
        <v>9.6363636365579843</v>
      </c>
      <c r="J489" s="21">
        <f>(I489+Systeme!$K$21)/Systeme!$K$18</f>
        <v>1.9272727273115967E-2</v>
      </c>
      <c r="L489" s="8">
        <f t="shared" si="14"/>
        <v>2.3540668639788999E-5</v>
      </c>
      <c r="M489" s="21">
        <f>(L489+Systeme!$S$21)/Systeme!$S$18</f>
        <v>4.7081337279577996E-8</v>
      </c>
      <c r="O489" s="8">
        <f>('DGL 4'!$P$15/'DGL 4'!$B$26)*(1-EXP(-'DGL 4'!$B$26*D489)) + ('DGL 4'!$P$16/'DGL 4'!$B$27)*(1-EXP(-'DGL 4'!$B$27*D489))+ ('DGL 4'!$P$17/'DGL 4'!$B$28)*(1-EXP(-'DGL 4'!$B$28*D489))</f>
        <v>7.6566552640201097E-9</v>
      </c>
      <c r="P489" s="21">
        <f>(O489+Systeme!$AA$21)/Systeme!$AA$18</f>
        <v>3.8283276320100547E-12</v>
      </c>
    </row>
    <row r="490" spans="1:16" x14ac:dyDescent="0.25">
      <c r="A490" s="4">
        <f t="shared" si="15"/>
        <v>488</v>
      </c>
      <c r="D490" s="19">
        <f>A490*0.001 *Systeme!$G$6</f>
        <v>488</v>
      </c>
      <c r="F490" s="8">
        <f>('DGL 4'!$P$3/'DGL 4'!$B$26)*(1-EXP(-'DGL 4'!$B$26*D490)) + ('DGL 4'!$P$4/'DGL 4'!$B$27)*(1-EXP(-'DGL 4'!$B$27*D490))+ ('DGL 4'!$P$5/'DGL 4'!$B$28)*(1-EXP(-'DGL 4'!$B$28*D490))</f>
        <v>-9.655962754125353</v>
      </c>
      <c r="G490" s="21">
        <f>(F490+Systeme!$C$21)/Systeme!$C$18</f>
        <v>0.99806880744917492</v>
      </c>
      <c r="I490" s="8">
        <f>('DGL 4'!$P$7/'DGL 4'!$B$26)*(1-EXP(-'DGL 4'!$B$26*D490)) + ('DGL 4'!$P$8/'DGL 4'!$B$27)*(1-EXP(-'DGL 4'!$B$27*D490))+ ('DGL 4'!$P$9/'DGL 4'!$B$28)*(1-EXP(-'DGL 4'!$B$28*D490))</f>
        <v>9.6559391093387692</v>
      </c>
      <c r="J490" s="21">
        <f>(I490+Systeme!$K$21)/Systeme!$K$18</f>
        <v>1.9311878218677539E-2</v>
      </c>
      <c r="L490" s="8">
        <f t="shared" si="14"/>
        <v>2.3637082745657512E-5</v>
      </c>
      <c r="M490" s="21">
        <f>(L490+Systeme!$S$21)/Systeme!$S$18</f>
        <v>4.7274165491315022E-8</v>
      </c>
      <c r="O490" s="8">
        <f>('DGL 4'!$P$15/'DGL 4'!$B$26)*(1-EXP(-'DGL 4'!$B$26*D490)) + ('DGL 4'!$P$16/'DGL 4'!$B$27)*(1-EXP(-'DGL 4'!$B$27*D490))+ ('DGL 4'!$P$17/'DGL 4'!$B$28)*(1-EXP(-'DGL 4'!$B$28*D490))</f>
        <v>7.7038381299243675E-9</v>
      </c>
      <c r="P490" s="21">
        <f>(O490+Systeme!$AA$21)/Systeme!$AA$18</f>
        <v>3.8519190649621837E-12</v>
      </c>
    </row>
    <row r="491" spans="1:16" x14ac:dyDescent="0.25">
      <c r="A491" s="4">
        <f t="shared" si="15"/>
        <v>489</v>
      </c>
      <c r="D491" s="19">
        <f>A491*0.001 *Systeme!$G$6</f>
        <v>489</v>
      </c>
      <c r="F491" s="8">
        <f>('DGL 4'!$P$3/'DGL 4'!$B$26)*(1-EXP(-'DGL 4'!$B$26*D491)) + ('DGL 4'!$P$4/'DGL 4'!$B$27)*(1-EXP(-'DGL 4'!$B$27*D491))+ ('DGL 4'!$P$5/'DGL 4'!$B$28)*(1-EXP(-'DGL 4'!$B$28*D491))</f>
        <v>-9.675537462065158</v>
      </c>
      <c r="G491" s="21">
        <f>(F491+Systeme!$C$21)/Systeme!$C$18</f>
        <v>0.99806489250758701</v>
      </c>
      <c r="I491" s="8">
        <f>('DGL 4'!$P$7/'DGL 4'!$B$26)*(1-EXP(-'DGL 4'!$B$26*D491)) + ('DGL 4'!$P$8/'DGL 4'!$B$27)*(1-EXP(-'DGL 4'!$B$27*D491))+ ('DGL 4'!$P$9/'DGL 4'!$B$28)*(1-EXP(-'DGL 4'!$B$28*D491))</f>
        <v>9.6755137206215203</v>
      </c>
      <c r="J491" s="21">
        <f>(I491+Systeme!$K$21)/Systeme!$K$18</f>
        <v>1.9351027441243042E-2</v>
      </c>
      <c r="L491" s="8">
        <f t="shared" si="14"/>
        <v>2.3733692413341898E-5</v>
      </c>
      <c r="M491" s="21">
        <f>(L491+Systeme!$S$21)/Systeme!$S$18</f>
        <v>4.7467384826683795E-8</v>
      </c>
      <c r="O491" s="8">
        <f>('DGL 4'!$P$15/'DGL 4'!$B$26)*(1-EXP(-'DGL 4'!$B$26*D491)) + ('DGL 4'!$P$16/'DGL 4'!$B$27)*(1-EXP(-'DGL 4'!$B$27*D491))+ ('DGL 4'!$P$17/'DGL 4'!$B$28)*(1-EXP(-'DGL 4'!$B$28*D491))</f>
        <v>7.7512243617985227E-9</v>
      </c>
      <c r="P491" s="21">
        <f>(O491+Systeme!$AA$21)/Systeme!$AA$18</f>
        <v>3.8756121808992614E-12</v>
      </c>
    </row>
    <row r="492" spans="1:16" x14ac:dyDescent="0.25">
      <c r="A492" s="4">
        <f t="shared" si="15"/>
        <v>490</v>
      </c>
      <c r="D492" s="19">
        <f>A492*0.001 *Systeme!$G$6</f>
        <v>490</v>
      </c>
      <c r="F492" s="8">
        <f>('DGL 4'!$P$3/'DGL 4'!$B$26)*(1-EXP(-'DGL 4'!$B$26*D492)) + ('DGL 4'!$P$4/'DGL 4'!$B$27)*(1-EXP(-'DGL 4'!$B$27*D492))+ ('DGL 4'!$P$5/'DGL 4'!$B$28)*(1-EXP(-'DGL 4'!$B$28*D492))</f>
        <v>-9.6951113087406746</v>
      </c>
      <c r="G492" s="21">
        <f>(F492+Systeme!$C$21)/Systeme!$C$18</f>
        <v>0.99806097773825186</v>
      </c>
      <c r="I492" s="8">
        <f>('DGL 4'!$P$7/'DGL 4'!$B$26)*(1-EXP(-'DGL 4'!$B$26*D492)) + ('DGL 4'!$P$8/'DGL 4'!$B$27)*(1-EXP(-'DGL 4'!$B$27*D492))+ ('DGL 4'!$P$9/'DGL 4'!$B$28)*(1-EXP(-'DGL 4'!$B$28*D492))</f>
        <v>9.6950874704442338</v>
      </c>
      <c r="J492" s="21">
        <f>(I492+Systeme!$K$21)/Systeme!$K$18</f>
        <v>1.9390174940888467E-2</v>
      </c>
      <c r="L492" s="8">
        <f t="shared" si="14"/>
        <v>2.3830497626098606E-5</v>
      </c>
      <c r="M492" s="21">
        <f>(L492+Systeme!$S$21)/Systeme!$S$18</f>
        <v>4.7660995252197212E-8</v>
      </c>
      <c r="O492" s="8">
        <f>('DGL 4'!$P$15/'DGL 4'!$B$26)*(1-EXP(-'DGL 4'!$B$26*D492)) + ('DGL 4'!$P$16/'DGL 4'!$B$27)*(1-EXP(-'DGL 4'!$B$27*D492))+ ('DGL 4'!$P$17/'DGL 4'!$B$28)*(1-EXP(-'DGL 4'!$B$28*D492))</f>
        <v>7.7988147159820109E-9</v>
      </c>
      <c r="P492" s="21">
        <f>(O492+Systeme!$AA$21)/Systeme!$AA$18</f>
        <v>3.8994073579910053E-12</v>
      </c>
    </row>
    <row r="493" spans="1:16" x14ac:dyDescent="0.25">
      <c r="A493" s="4">
        <f t="shared" si="15"/>
        <v>491</v>
      </c>
      <c r="D493" s="19">
        <f>A493*0.001 *Systeme!$G$6</f>
        <v>491</v>
      </c>
      <c r="F493" s="8">
        <f>('DGL 4'!$P$3/'DGL 4'!$B$26)*(1-EXP(-'DGL 4'!$B$26*D493)) + ('DGL 4'!$P$4/'DGL 4'!$B$27)*(1-EXP(-'DGL 4'!$B$27*D493))+ ('DGL 4'!$P$5/'DGL 4'!$B$28)*(1-EXP(-'DGL 4'!$B$28*D493))</f>
        <v>-9.7146842941896328</v>
      </c>
      <c r="G493" s="21">
        <f>(F493+Systeme!$C$21)/Systeme!$C$18</f>
        <v>0.99805706314116216</v>
      </c>
      <c r="I493" s="8">
        <f>('DGL 4'!$P$7/'DGL 4'!$B$26)*(1-EXP(-'DGL 4'!$B$26*D493)) + ('DGL 4'!$P$8/'DGL 4'!$B$27)*(1-EXP(-'DGL 4'!$B$27*D493))+ ('DGL 4'!$P$9/'DGL 4'!$B$28)*(1-EXP(-'DGL 4'!$B$28*D493))</f>
        <v>9.7146603588448102</v>
      </c>
      <c r="J493" s="21">
        <f>(I493+Systeme!$K$21)/Systeme!$K$18</f>
        <v>1.9429320717689619E-2</v>
      </c>
      <c r="L493" s="8">
        <f t="shared" si="14"/>
        <v>2.3927498352270451E-5</v>
      </c>
      <c r="M493" s="21">
        <f>(L493+Systeme!$S$21)/Systeme!$S$18</f>
        <v>4.7854996704540902E-8</v>
      </c>
      <c r="O493" s="8">
        <f>('DGL 4'!$P$15/'DGL 4'!$B$26)*(1-EXP(-'DGL 4'!$B$26*D493)) + ('DGL 4'!$P$16/'DGL 4'!$B$27)*(1-EXP(-'DGL 4'!$B$27*D493))+ ('DGL 4'!$P$17/'DGL 4'!$B$28)*(1-EXP(-'DGL 4'!$B$28*D493))</f>
        <v>7.8464703194038032E-9</v>
      </c>
      <c r="P493" s="21">
        <f>(O493+Systeme!$AA$21)/Systeme!$AA$18</f>
        <v>3.9232351597019014E-12</v>
      </c>
    </row>
    <row r="494" spans="1:16" x14ac:dyDescent="0.25">
      <c r="A494" s="4">
        <f t="shared" si="15"/>
        <v>492</v>
      </c>
      <c r="D494" s="19">
        <f>A494*0.001 *Systeme!$G$6</f>
        <v>492</v>
      </c>
      <c r="F494" s="8">
        <f>('DGL 4'!$P$3/'DGL 4'!$B$26)*(1-EXP(-'DGL 4'!$B$26*D494)) + ('DGL 4'!$P$4/'DGL 4'!$B$27)*(1-EXP(-'DGL 4'!$B$27*D494))+ ('DGL 4'!$P$5/'DGL 4'!$B$28)*(1-EXP(-'DGL 4'!$B$28*D494))</f>
        <v>-9.7342564184501761</v>
      </c>
      <c r="G494" s="21">
        <f>(F494+Systeme!$C$21)/Systeme!$C$18</f>
        <v>0.99805314871631001</v>
      </c>
      <c r="I494" s="8">
        <f>('DGL 4'!$P$7/'DGL 4'!$B$26)*(1-EXP(-'DGL 4'!$B$26*D494)) + ('DGL 4'!$P$8/'DGL 4'!$B$27)*(1-EXP(-'DGL 4'!$B$27*D494))+ ('DGL 4'!$P$9/'DGL 4'!$B$28)*(1-EXP(-'DGL 4'!$B$28*D494))</f>
        <v>9.7342323858610644</v>
      </c>
      <c r="J494" s="21">
        <f>(I494+Systeme!$K$21)/Systeme!$K$18</f>
        <v>1.9468464771722128E-2</v>
      </c>
      <c r="L494" s="8">
        <f t="shared" si="14"/>
        <v>2.4024694642173954E-5</v>
      </c>
      <c r="M494" s="21">
        <f>(L494+Systeme!$S$21)/Systeme!$S$18</f>
        <v>4.8049389284347905E-8</v>
      </c>
      <c r="O494" s="8">
        <f>('DGL 4'!$P$15/'DGL 4'!$B$26)*(1-EXP(-'DGL 4'!$B$26*D494)) + ('DGL 4'!$P$16/'DGL 4'!$B$27)*(1-EXP(-'DGL 4'!$B$27*D494))+ ('DGL 4'!$P$17/'DGL 4'!$B$28)*(1-EXP(-'DGL 4'!$B$28*D494))</f>
        <v>7.8944694815574062E-9</v>
      </c>
      <c r="P494" s="21">
        <f>(O494+Systeme!$AA$21)/Systeme!$AA$18</f>
        <v>3.9472347407787035E-12</v>
      </c>
    </row>
    <row r="495" spans="1:16" x14ac:dyDescent="0.25">
      <c r="A495" s="4">
        <f t="shared" si="15"/>
        <v>493</v>
      </c>
      <c r="D495" s="19">
        <f>A495*0.001 *Systeme!$G$6</f>
        <v>493</v>
      </c>
      <c r="F495" s="8">
        <f>('DGL 4'!$P$3/'DGL 4'!$B$26)*(1-EXP(-'DGL 4'!$B$26*D495)) + ('DGL 4'!$P$4/'DGL 4'!$B$27)*(1-EXP(-'DGL 4'!$B$27*D495))+ ('DGL 4'!$P$5/'DGL 4'!$B$28)*(1-EXP(-'DGL 4'!$B$28*D495))</f>
        <v>-9.7538276815601836</v>
      </c>
      <c r="G495" s="21">
        <f>(F495+Systeme!$C$21)/Systeme!$C$18</f>
        <v>0.99804923446368798</v>
      </c>
      <c r="I495" s="8">
        <f>('DGL 4'!$P$7/'DGL 4'!$B$26)*(1-EXP(-'DGL 4'!$B$26*D495)) + ('DGL 4'!$P$8/'DGL 4'!$B$27)*(1-EXP(-'DGL 4'!$B$27*D495))+ ('DGL 4'!$P$9/'DGL 4'!$B$28)*(1-EXP(-'DGL 4'!$B$28*D495))</f>
        <v>9.7538035515310586</v>
      </c>
      <c r="J495" s="21">
        <f>(I495+Systeme!$K$21)/Systeme!$K$18</f>
        <v>1.9507607103062118E-2</v>
      </c>
      <c r="L495" s="8">
        <f t="shared" si="14"/>
        <v>2.4122086451204821E-5</v>
      </c>
      <c r="M495" s="21">
        <f>(L495+Systeme!$S$21)/Systeme!$S$18</f>
        <v>4.8244172902409639E-8</v>
      </c>
      <c r="O495" s="8">
        <f>('DGL 4'!$P$15/'DGL 4'!$B$26)*(1-EXP(-'DGL 4'!$B$26*D495)) + ('DGL 4'!$P$16/'DGL 4'!$B$27)*(1-EXP(-'DGL 4'!$B$27*D495))+ ('DGL 4'!$P$17/'DGL 4'!$B$28)*(1-EXP(-'DGL 4'!$B$28*D495))</f>
        <v>7.9426738419825782E-9</v>
      </c>
      <c r="P495" s="21">
        <f>(O495+Systeme!$AA$21)/Systeme!$AA$18</f>
        <v>3.9713369209912894E-12</v>
      </c>
    </row>
    <row r="496" spans="1:16" x14ac:dyDescent="0.25">
      <c r="A496" s="4">
        <f t="shared" si="15"/>
        <v>494</v>
      </c>
      <c r="D496" s="19">
        <f>A496*0.001 *Systeme!$G$6</f>
        <v>494</v>
      </c>
      <c r="F496" s="8">
        <f>('DGL 4'!$P$3/'DGL 4'!$B$26)*(1-EXP(-'DGL 4'!$B$26*D496)) + ('DGL 4'!$P$4/'DGL 4'!$B$27)*(1-EXP(-'DGL 4'!$B$27*D496))+ ('DGL 4'!$P$5/'DGL 4'!$B$28)*(1-EXP(-'DGL 4'!$B$28*D496))</f>
        <v>-9.7733980835572307</v>
      </c>
      <c r="G496" s="21">
        <f>(F496+Systeme!$C$21)/Systeme!$C$18</f>
        <v>0.99804532038328853</v>
      </c>
      <c r="I496" s="8">
        <f>('DGL 4'!$P$7/'DGL 4'!$B$26)*(1-EXP(-'DGL 4'!$B$26*D496)) + ('DGL 4'!$P$8/'DGL 4'!$B$27)*(1-EXP(-'DGL 4'!$B$27*D496))+ ('DGL 4'!$P$9/'DGL 4'!$B$28)*(1-EXP(-'DGL 4'!$B$28*D496))</f>
        <v>9.773373855892542</v>
      </c>
      <c r="J496" s="21">
        <f>(I496+Systeme!$K$21)/Systeme!$K$18</f>
        <v>1.9546747711785085E-2</v>
      </c>
      <c r="L496" s="8">
        <f t="shared" si="14"/>
        <v>2.4219673743984885E-5</v>
      </c>
      <c r="M496" s="21">
        <f>(L496+Systeme!$S$21)/Systeme!$S$18</f>
        <v>4.8439347487969768E-8</v>
      </c>
      <c r="O496" s="8">
        <f>('DGL 4'!$P$15/'DGL 4'!$B$26)*(1-EXP(-'DGL 4'!$B$26*D496)) + ('DGL 4'!$P$16/'DGL 4'!$B$27)*(1-EXP(-'DGL 4'!$B$27*D496))+ ('DGL 4'!$P$17/'DGL 4'!$B$28)*(1-EXP(-'DGL 4'!$B$28*D496))</f>
        <v>7.9909446958764674E-9</v>
      </c>
      <c r="P496" s="21">
        <f>(O496+Systeme!$AA$21)/Systeme!$AA$18</f>
        <v>3.995472347938234E-12</v>
      </c>
    </row>
    <row r="497" spans="1:16" x14ac:dyDescent="0.25">
      <c r="A497" s="4">
        <f t="shared" si="15"/>
        <v>495</v>
      </c>
      <c r="D497" s="19">
        <f>A497*0.001 *Systeme!$G$6</f>
        <v>495</v>
      </c>
      <c r="F497" s="8">
        <f>('DGL 4'!$P$3/'DGL 4'!$B$26)*(1-EXP(-'DGL 4'!$B$26*D497)) + ('DGL 4'!$P$4/'DGL 4'!$B$27)*(1-EXP(-'DGL 4'!$B$27*D497))+ ('DGL 4'!$P$5/'DGL 4'!$B$28)*(1-EXP(-'DGL 4'!$B$28*D497))</f>
        <v>-9.7929676244795107</v>
      </c>
      <c r="G497" s="21">
        <f>(F497+Systeme!$C$21)/Systeme!$C$18</f>
        <v>0.99804140647510409</v>
      </c>
      <c r="I497" s="8">
        <f>('DGL 4'!$P$7/'DGL 4'!$B$26)*(1-EXP(-'DGL 4'!$B$26*D497)) + ('DGL 4'!$P$8/'DGL 4'!$B$27)*(1-EXP(-'DGL 4'!$B$27*D497))+ ('DGL 4'!$P$9/'DGL 4'!$B$28)*(1-EXP(-'DGL 4'!$B$28*D497))</f>
        <v>9.7929432989835483</v>
      </c>
      <c r="J497" s="21">
        <f>(I497+Systeme!$K$21)/Systeme!$K$18</f>
        <v>1.9585886597967096E-2</v>
      </c>
      <c r="L497" s="8">
        <f t="shared" si="14"/>
        <v>2.4317456541022263E-5</v>
      </c>
      <c r="M497" s="21">
        <f>(L497+Systeme!$S$21)/Systeme!$S$18</f>
        <v>4.8634913082044525E-8</v>
      </c>
      <c r="O497" s="8">
        <f>('DGL 4'!$P$15/'DGL 4'!$B$26)*(1-EXP(-'DGL 4'!$B$26*D497)) + ('DGL 4'!$P$16/'DGL 4'!$B$27)*(1-EXP(-'DGL 4'!$B$27*D497))+ ('DGL 4'!$P$17/'DGL 4'!$B$28)*(1-EXP(-'DGL 4'!$B$28*D497))</f>
        <v>8.0394214072368464E-9</v>
      </c>
      <c r="P497" s="21">
        <f>(O497+Systeme!$AA$21)/Systeme!$AA$18</f>
        <v>4.0197107036184229E-12</v>
      </c>
    </row>
    <row r="498" spans="1:16" x14ac:dyDescent="0.25">
      <c r="A498" s="4">
        <f t="shared" si="15"/>
        <v>496</v>
      </c>
      <c r="D498" s="19">
        <f>A498*0.001 *Systeme!$G$6</f>
        <v>496</v>
      </c>
      <c r="F498" s="8">
        <f>('DGL 4'!$P$3/'DGL 4'!$B$26)*(1-EXP(-'DGL 4'!$B$26*D498)) + ('DGL 4'!$P$4/'DGL 4'!$B$27)*(1-EXP(-'DGL 4'!$B$27*D498))+ ('DGL 4'!$P$5/'DGL 4'!$B$28)*(1-EXP(-'DGL 4'!$B$28*D498))</f>
        <v>-9.8125363043650111</v>
      </c>
      <c r="G498" s="21">
        <f>(F498+Systeme!$C$21)/Systeme!$C$18</f>
        <v>0.99803749273912712</v>
      </c>
      <c r="I498" s="8">
        <f>('DGL 4'!$P$7/'DGL 4'!$B$26)*(1-EXP(-'DGL 4'!$B$26*D498)) + ('DGL 4'!$P$8/'DGL 4'!$B$27)*(1-EXP(-'DGL 4'!$B$27*D498))+ ('DGL 4'!$P$9/'DGL 4'!$B$28)*(1-EXP(-'DGL 4'!$B$28*D498))</f>
        <v>9.8125118808418996</v>
      </c>
      <c r="J498" s="21">
        <f>(I498+Systeme!$K$21)/Systeme!$K$18</f>
        <v>1.9625023761683798E-2</v>
      </c>
      <c r="L498" s="8">
        <f t="shared" si="14"/>
        <v>2.4415434868155662E-5</v>
      </c>
      <c r="M498" s="21">
        <f>(L498+Systeme!$S$21)/Systeme!$S$18</f>
        <v>4.8830869736311325E-8</v>
      </c>
      <c r="O498" s="8">
        <f>('DGL 4'!$P$15/'DGL 4'!$B$26)*(1-EXP(-'DGL 4'!$B$26*D498)) + ('DGL 4'!$P$16/'DGL 4'!$B$27)*(1-EXP(-'DGL 4'!$B$27*D498))+ ('DGL 4'!$P$17/'DGL 4'!$B$28)*(1-EXP(-'DGL 4'!$B$28*D498))</f>
        <v>8.0882433385436048E-9</v>
      </c>
      <c r="P498" s="21">
        <f>(O498+Systeme!$AA$21)/Systeme!$AA$18</f>
        <v>4.0441216692718026E-12</v>
      </c>
    </row>
    <row r="499" spans="1:16" x14ac:dyDescent="0.25">
      <c r="A499" s="4">
        <f t="shared" si="15"/>
        <v>497</v>
      </c>
      <c r="D499" s="19">
        <f>A499*0.001 *Systeme!$G$6</f>
        <v>497</v>
      </c>
      <c r="F499" s="8">
        <f>('DGL 4'!$P$3/'DGL 4'!$B$26)*(1-EXP(-'DGL 4'!$B$26*D499)) + ('DGL 4'!$P$4/'DGL 4'!$B$27)*(1-EXP(-'DGL 4'!$B$27*D499))+ ('DGL 4'!$P$5/'DGL 4'!$B$28)*(1-EXP(-'DGL 4'!$B$28*D499))</f>
        <v>-9.8321041232513</v>
      </c>
      <c r="G499" s="21">
        <f>(F499+Systeme!$C$21)/Systeme!$C$18</f>
        <v>0.99803357917534974</v>
      </c>
      <c r="I499" s="8">
        <f>('DGL 4'!$P$7/'DGL 4'!$B$26)*(1-EXP(-'DGL 4'!$B$26*D499)) + ('DGL 4'!$P$8/'DGL 4'!$B$27)*(1-EXP(-'DGL 4'!$B$27*D499))+ ('DGL 4'!$P$9/'DGL 4'!$B$28)*(1-EXP(-'DGL 4'!$B$28*D499))</f>
        <v>9.8320796015055194</v>
      </c>
      <c r="J499" s="21">
        <f>(I499+Systeme!$K$21)/Systeme!$K$18</f>
        <v>1.9664159203011039E-2</v>
      </c>
      <c r="L499" s="8">
        <f t="shared" si="14"/>
        <v>2.4513608647764662E-5</v>
      </c>
      <c r="M499" s="21">
        <f>(L499+Systeme!$S$21)/Systeme!$S$18</f>
        <v>4.9027217295529325E-8</v>
      </c>
      <c r="O499" s="8">
        <f>('DGL 4'!$P$15/'DGL 4'!$B$26)*(1-EXP(-'DGL 4'!$B$26*D499)) + ('DGL 4'!$P$16/'DGL 4'!$B$27)*(1-EXP(-'DGL 4'!$B$27*D499))+ ('DGL 4'!$P$17/'DGL 4'!$B$28)*(1-EXP(-'DGL 4'!$B$28*D499))</f>
        <v>8.1371328388476355E-9</v>
      </c>
      <c r="P499" s="21">
        <f>(O499+Systeme!$AA$21)/Systeme!$AA$18</f>
        <v>4.0685664194238178E-12</v>
      </c>
    </row>
    <row r="500" spans="1:16" x14ac:dyDescent="0.25">
      <c r="A500" s="4">
        <f t="shared" si="15"/>
        <v>498</v>
      </c>
      <c r="D500" s="19">
        <f>A500*0.001 *Systeme!$G$6</f>
        <v>498</v>
      </c>
      <c r="F500" s="8">
        <f>('DGL 4'!$P$3/'DGL 4'!$B$26)*(1-EXP(-'DGL 4'!$B$26*D500)) + ('DGL 4'!$P$4/'DGL 4'!$B$27)*(1-EXP(-'DGL 4'!$B$27*D500))+ ('DGL 4'!$P$5/'DGL 4'!$B$28)*(1-EXP(-'DGL 4'!$B$28*D500))</f>
        <v>-9.8516710811764714</v>
      </c>
      <c r="G500" s="21">
        <f>(F500+Systeme!$C$21)/Systeme!$C$18</f>
        <v>0.99802966578376473</v>
      </c>
      <c r="I500" s="8">
        <f>('DGL 4'!$P$7/'DGL 4'!$B$26)*(1-EXP(-'DGL 4'!$B$26*D500)) + ('DGL 4'!$P$8/'DGL 4'!$B$27)*(1-EXP(-'DGL 4'!$B$27*D500))+ ('DGL 4'!$P$9/'DGL 4'!$B$28)*(1-EXP(-'DGL 4'!$B$28*D500))</f>
        <v>9.8516464610123382</v>
      </c>
      <c r="J500" s="21">
        <f>(I500+Systeme!$K$21)/Systeme!$K$18</f>
        <v>1.9703292922024676E-2</v>
      </c>
      <c r="L500" s="8">
        <f t="shared" si="14"/>
        <v>2.4611977903740527E-5</v>
      </c>
      <c r="M500" s="21">
        <f>(L500+Systeme!$S$21)/Systeme!$S$18</f>
        <v>4.9223955807481055E-8</v>
      </c>
      <c r="O500" s="8">
        <f>('DGL 4'!$P$15/'DGL 4'!$B$26)*(1-EXP(-'DGL 4'!$B$26*D500)) + ('DGL 4'!$P$16/'DGL 4'!$B$27)*(1-EXP(-'DGL 4'!$B$27*D500))+ ('DGL 4'!$P$17/'DGL 4'!$B$28)*(1-EXP(-'DGL 4'!$B$28*D500))</f>
        <v>8.1862294417159309E-9</v>
      </c>
      <c r="P500" s="21">
        <f>(O500+Systeme!$AA$21)/Systeme!$AA$18</f>
        <v>4.0931147208579654E-12</v>
      </c>
    </row>
    <row r="501" spans="1:16" x14ac:dyDescent="0.25">
      <c r="A501" s="4">
        <f t="shared" si="15"/>
        <v>499</v>
      </c>
      <c r="D501" s="19">
        <f>A501*0.001 *Systeme!$G$6</f>
        <v>499</v>
      </c>
      <c r="F501" s="8">
        <f>('DGL 4'!$P$3/'DGL 4'!$B$26)*(1-EXP(-'DGL 4'!$B$26*D501)) + ('DGL 4'!$P$4/'DGL 4'!$B$27)*(1-EXP(-'DGL 4'!$B$27*D501))+ ('DGL 4'!$P$5/'DGL 4'!$B$28)*(1-EXP(-'DGL 4'!$B$28*D501))</f>
        <v>-9.8712371781783563</v>
      </c>
      <c r="G501" s="21">
        <f>(F501+Systeme!$C$21)/Systeme!$C$18</f>
        <v>0.99802575256436432</v>
      </c>
      <c r="I501" s="8">
        <f>('DGL 4'!$P$7/'DGL 4'!$B$26)*(1-EXP(-'DGL 4'!$B$26*D501)) + ('DGL 4'!$P$8/'DGL 4'!$B$27)*(1-EXP(-'DGL 4'!$B$27*D501))+ ('DGL 4'!$P$9/'DGL 4'!$B$28)*(1-EXP(-'DGL 4'!$B$28*D501))</f>
        <v>9.8712124594001907</v>
      </c>
      <c r="J501" s="21">
        <f>(I501+Systeme!$K$21)/Systeme!$K$18</f>
        <v>1.9742424918800381E-2</v>
      </c>
      <c r="L501" s="8">
        <f t="shared" si="14"/>
        <v>2.471054263211616E-5</v>
      </c>
      <c r="M501" s="21">
        <f>(L501+Systeme!$S$21)/Systeme!$S$18</f>
        <v>4.9421085264232319E-8</v>
      </c>
      <c r="O501" s="8">
        <f>('DGL 4'!$P$15/'DGL 4'!$B$26)*(1-EXP(-'DGL 4'!$B$26*D501)) + ('DGL 4'!$P$16/'DGL 4'!$B$27)*(1-EXP(-'DGL 4'!$B$27*D501))+ ('DGL 4'!$P$17/'DGL 4'!$B$28)*(1-EXP(-'DGL 4'!$B$28*D501))</f>
        <v>8.2355335615305614E-9</v>
      </c>
      <c r="P501" s="21">
        <f>(O501+Systeme!$AA$21)/Systeme!$AA$18</f>
        <v>4.1177667807652803E-12</v>
      </c>
    </row>
    <row r="502" spans="1:16" x14ac:dyDescent="0.25">
      <c r="A502" s="4">
        <f t="shared" si="15"/>
        <v>500</v>
      </c>
      <c r="D502" s="19">
        <f>A502*0.001 *Systeme!$G$6</f>
        <v>500</v>
      </c>
      <c r="F502" s="8">
        <f>('DGL 4'!$P$3/'DGL 4'!$B$26)*(1-EXP(-'DGL 4'!$B$26*D502)) + ('DGL 4'!$P$4/'DGL 4'!$B$27)*(1-EXP(-'DGL 4'!$B$27*D502))+ ('DGL 4'!$P$5/'DGL 4'!$B$28)*(1-EXP(-'DGL 4'!$B$28*D502))</f>
        <v>-9.8908024142948889</v>
      </c>
      <c r="G502" s="21">
        <f>(F502+Systeme!$C$21)/Systeme!$C$18</f>
        <v>0.99802183951714107</v>
      </c>
      <c r="I502" s="8">
        <f>('DGL 4'!$P$7/'DGL 4'!$B$26)*(1-EXP(-'DGL 4'!$B$26*D502)) + ('DGL 4'!$P$8/'DGL 4'!$B$27)*(1-EXP(-'DGL 4'!$B$27*D502))+ ('DGL 4'!$P$9/'DGL 4'!$B$28)*(1-EXP(-'DGL 4'!$B$28*D502))</f>
        <v>9.8907775967070233</v>
      </c>
      <c r="J502" s="21">
        <f>(I502+Systeme!$K$21)/Systeme!$K$18</f>
        <v>1.9781555193414048E-2</v>
      </c>
      <c r="L502" s="8">
        <f t="shared" si="14"/>
        <v>2.4809302820211817E-5</v>
      </c>
      <c r="M502" s="21">
        <f>(L502+Systeme!$S$21)/Systeme!$S$18</f>
        <v>4.9618605640423631E-8</v>
      </c>
      <c r="O502" s="8">
        <f>('DGL 4'!$P$15/'DGL 4'!$B$26)*(1-EXP(-'DGL 4'!$B$26*D502)) + ('DGL 4'!$P$16/'DGL 4'!$B$27)*(1-EXP(-'DGL 4'!$B$27*D502))+ ('DGL 4'!$P$17/'DGL 4'!$B$28)*(1-EXP(-'DGL 4'!$B$28*D502))</f>
        <v>8.2850454435380583E-9</v>
      </c>
      <c r="P502" s="21">
        <f>(O502+Systeme!$AA$21)/Systeme!$AA$18</f>
        <v>4.1425227217690289E-12</v>
      </c>
    </row>
    <row r="503" spans="1:16" x14ac:dyDescent="0.25">
      <c r="A503" s="4">
        <f t="shared" si="15"/>
        <v>501</v>
      </c>
      <c r="D503" s="19">
        <f>A503*0.001 *Systeme!$G$6</f>
        <v>501</v>
      </c>
      <c r="F503" s="8">
        <f>('DGL 4'!$P$3/'DGL 4'!$B$26)*(1-EXP(-'DGL 4'!$B$26*D503)) + ('DGL 4'!$P$4/'DGL 4'!$B$27)*(1-EXP(-'DGL 4'!$B$27*D503))+ ('DGL 4'!$P$5/'DGL 4'!$B$28)*(1-EXP(-'DGL 4'!$B$28*D503))</f>
        <v>-9.9103667895639536</v>
      </c>
      <c r="G503" s="21">
        <f>(F503+Systeme!$C$21)/Systeme!$C$18</f>
        <v>0.99801792664208711</v>
      </c>
      <c r="I503" s="8">
        <f>('DGL 4'!$P$7/'DGL 4'!$B$26)*(1-EXP(-'DGL 4'!$B$26*D503)) + ('DGL 4'!$P$8/'DGL 4'!$B$27)*(1-EXP(-'DGL 4'!$B$27*D503))+ ('DGL 4'!$P$9/'DGL 4'!$B$28)*(1-EXP(-'DGL 4'!$B$28*D503))</f>
        <v>9.9103418729707293</v>
      </c>
      <c r="J503" s="21">
        <f>(I503+Systeme!$K$21)/Systeme!$K$18</f>
        <v>1.982068374594146E-2</v>
      </c>
      <c r="L503" s="8">
        <f t="shared" si="14"/>
        <v>2.4908258458560678E-5</v>
      </c>
      <c r="M503" s="21">
        <f>(L503+Systeme!$S$21)/Systeme!$S$18</f>
        <v>4.9816516917121357E-8</v>
      </c>
      <c r="O503" s="8">
        <f>('DGL 4'!$P$15/'DGL 4'!$B$26)*(1-EXP(-'DGL 4'!$B$26*D503)) + ('DGL 4'!$P$16/'DGL 4'!$B$27)*(1-EXP(-'DGL 4'!$B$27*D503))+ ('DGL 4'!$P$17/'DGL 4'!$B$28)*(1-EXP(-'DGL 4'!$B$28*D503))</f>
        <v>8.3347656727739139E-9</v>
      </c>
      <c r="P503" s="21">
        <f>(O503+Systeme!$AA$21)/Systeme!$AA$18</f>
        <v>4.167382836386957E-12</v>
      </c>
    </row>
    <row r="504" spans="1:16" x14ac:dyDescent="0.25">
      <c r="A504" s="4">
        <f t="shared" si="15"/>
        <v>502</v>
      </c>
      <c r="D504" s="19">
        <f>A504*0.001 *Systeme!$G$6</f>
        <v>502</v>
      </c>
      <c r="F504" s="8">
        <f>('DGL 4'!$P$3/'DGL 4'!$B$26)*(1-EXP(-'DGL 4'!$B$26*D504)) + ('DGL 4'!$P$4/'DGL 4'!$B$27)*(1-EXP(-'DGL 4'!$B$27*D504))+ ('DGL 4'!$P$5/'DGL 4'!$B$28)*(1-EXP(-'DGL 4'!$B$28*D504))</f>
        <v>-9.9299303040233777</v>
      </c>
      <c r="G504" s="21">
        <f>(F504+Systeme!$C$21)/Systeme!$C$18</f>
        <v>0.99801401393919531</v>
      </c>
      <c r="I504" s="8">
        <f>('DGL 4'!$P$7/'DGL 4'!$B$26)*(1-EXP(-'DGL 4'!$B$26*D504)) + ('DGL 4'!$P$8/'DGL 4'!$B$27)*(1-EXP(-'DGL 4'!$B$27*D504))+ ('DGL 4'!$P$9/'DGL 4'!$B$28)*(1-EXP(-'DGL 4'!$B$28*D504))</f>
        <v>9.9299052882291488</v>
      </c>
      <c r="J504" s="21">
        <f>(I504+Systeme!$K$21)/Systeme!$K$18</f>
        <v>1.9859810576458296E-2</v>
      </c>
      <c r="L504" s="8">
        <f t="shared" si="14"/>
        <v>2.5007409534654303E-5</v>
      </c>
      <c r="M504" s="21">
        <f>(L504+Systeme!$S$21)/Systeme!$S$18</f>
        <v>5.0014819069308603E-8</v>
      </c>
      <c r="O504" s="8">
        <f>('DGL 4'!$P$15/'DGL 4'!$B$26)*(1-EXP(-'DGL 4'!$B$26*D504)) + ('DGL 4'!$P$16/'DGL 4'!$B$27)*(1-EXP(-'DGL 4'!$B$27*D504))+ ('DGL 4'!$P$17/'DGL 4'!$B$28)*(1-EXP(-'DGL 4'!$B$28*D504))</f>
        <v>8.3846943231807164E-9</v>
      </c>
      <c r="P504" s="21">
        <f>(O504+Systeme!$AA$21)/Systeme!$AA$18</f>
        <v>4.1923471615903586E-12</v>
      </c>
    </row>
    <row r="505" spans="1:16" x14ac:dyDescent="0.25">
      <c r="A505" s="4">
        <f t="shared" si="15"/>
        <v>503</v>
      </c>
      <c r="D505" s="19">
        <f>A505*0.001 *Systeme!$G$6</f>
        <v>503</v>
      </c>
      <c r="F505" s="8">
        <f>('DGL 4'!$P$3/'DGL 4'!$B$26)*(1-EXP(-'DGL 4'!$B$26*D505)) + ('DGL 4'!$P$4/'DGL 4'!$B$27)*(1-EXP(-'DGL 4'!$B$27*D505))+ ('DGL 4'!$P$5/'DGL 4'!$B$28)*(1-EXP(-'DGL 4'!$B$28*D505))</f>
        <v>-9.9494929577111559</v>
      </c>
      <c r="G505" s="21">
        <f>(F505+Systeme!$C$21)/Systeme!$C$18</f>
        <v>0.99801010140845769</v>
      </c>
      <c r="I505" s="8">
        <f>('DGL 4'!$P$7/'DGL 4'!$B$26)*(1-EXP(-'DGL 4'!$B$26*D505)) + ('DGL 4'!$P$8/'DGL 4'!$B$27)*(1-EXP(-'DGL 4'!$B$27*D505))+ ('DGL 4'!$P$9/'DGL 4'!$B$28)*(1-EXP(-'DGL 4'!$B$28*D505))</f>
        <v>9.9494678425202725</v>
      </c>
      <c r="J505" s="21">
        <f>(I505+Systeme!$K$21)/Systeme!$K$18</f>
        <v>1.9898935685040545E-2</v>
      </c>
      <c r="L505" s="8">
        <f t="shared" si="14"/>
        <v>2.5106756051458635E-5</v>
      </c>
      <c r="M505" s="21">
        <f>(L505+Systeme!$S$21)/Systeme!$S$18</f>
        <v>5.0213512102917268E-8</v>
      </c>
      <c r="O505" s="8">
        <f>('DGL 4'!$P$15/'DGL 4'!$B$26)*(1-EXP(-'DGL 4'!$B$26*D505)) + ('DGL 4'!$P$16/'DGL 4'!$B$27)*(1-EXP(-'DGL 4'!$B$27*D505))+ ('DGL 4'!$P$17/'DGL 4'!$B$28)*(1-EXP(-'DGL 4'!$B$28*D505))</f>
        <v>8.4348319815286815E-9</v>
      </c>
      <c r="P505" s="21">
        <f>(O505+Systeme!$AA$21)/Systeme!$AA$18</f>
        <v>4.2174159907643408E-12</v>
      </c>
    </row>
    <row r="506" spans="1:16" x14ac:dyDescent="0.25">
      <c r="A506" s="4">
        <f t="shared" si="15"/>
        <v>504</v>
      </c>
      <c r="D506" s="19">
        <f>A506*0.001 *Systeme!$G$6</f>
        <v>504</v>
      </c>
      <c r="F506" s="8">
        <f>('DGL 4'!$P$3/'DGL 4'!$B$26)*(1-EXP(-'DGL 4'!$B$26*D506)) + ('DGL 4'!$P$4/'DGL 4'!$B$27)*(1-EXP(-'DGL 4'!$B$27*D506))+ ('DGL 4'!$P$5/'DGL 4'!$B$28)*(1-EXP(-'DGL 4'!$B$28*D506))</f>
        <v>-9.9690547506650091</v>
      </c>
      <c r="G506" s="21">
        <f>(F506+Systeme!$C$21)/Systeme!$C$18</f>
        <v>0.99800618904986693</v>
      </c>
      <c r="I506" s="8">
        <f>('DGL 4'!$P$7/'DGL 4'!$B$26)*(1-EXP(-'DGL 4'!$B$26*D506)) + ('DGL 4'!$P$8/'DGL 4'!$B$27)*(1-EXP(-'DGL 4'!$B$27*D506))+ ('DGL 4'!$P$9/'DGL 4'!$B$28)*(1-EXP(-'DGL 4'!$B$28*D506))</f>
        <v>9.9690295358818446</v>
      </c>
      <c r="J506" s="21">
        <f>(I506+Systeme!$K$21)/Systeme!$K$18</f>
        <v>1.993805907176369E-2</v>
      </c>
      <c r="L506" s="8">
        <f t="shared" si="14"/>
        <v>2.5206297985468388E-5</v>
      </c>
      <c r="M506" s="21">
        <f>(L506+Systeme!$S$21)/Systeme!$S$18</f>
        <v>5.0412595970936777E-8</v>
      </c>
      <c r="O506" s="8">
        <f>('DGL 4'!$P$15/'DGL 4'!$B$26)*(1-EXP(-'DGL 4'!$B$26*D506)) + ('DGL 4'!$P$16/'DGL 4'!$B$27)*(1-EXP(-'DGL 4'!$B$27*D506))+ ('DGL 4'!$P$17/'DGL 4'!$B$28)*(1-EXP(-'DGL 4'!$B$28*D506))</f>
        <v>8.4851790604651561E-9</v>
      </c>
      <c r="P506" s="21">
        <f>(O506+Systeme!$AA$21)/Systeme!$AA$18</f>
        <v>4.2425895302325783E-12</v>
      </c>
    </row>
    <row r="507" spans="1:16" x14ac:dyDescent="0.25">
      <c r="A507" s="4">
        <f t="shared" si="15"/>
        <v>505</v>
      </c>
      <c r="D507" s="19">
        <f>A507*0.001 *Systeme!$G$6</f>
        <v>505</v>
      </c>
      <c r="F507" s="8">
        <f>('DGL 4'!$P$3/'DGL 4'!$B$26)*(1-EXP(-'DGL 4'!$B$26*D507)) + ('DGL 4'!$P$4/'DGL 4'!$B$27)*(1-EXP(-'DGL 4'!$B$27*D507))+ ('DGL 4'!$P$5/'DGL 4'!$B$28)*(1-EXP(-'DGL 4'!$B$28*D507))</f>
        <v>-9.9886156829228234</v>
      </c>
      <c r="G507" s="21">
        <f>(F507+Systeme!$C$21)/Systeme!$C$18</f>
        <v>0.99800227686341547</v>
      </c>
      <c r="I507" s="8">
        <f>('DGL 4'!$P$7/'DGL 4'!$B$26)*(1-EXP(-'DGL 4'!$B$26*D507)) + ('DGL 4'!$P$8/'DGL 4'!$B$27)*(1-EXP(-'DGL 4'!$B$27*D507))+ ('DGL 4'!$P$9/'DGL 4'!$B$28)*(1-EXP(-'DGL 4'!$B$28*D507))</f>
        <v>9.9885903683519235</v>
      </c>
      <c r="J507" s="21">
        <f>(I507+Systeme!$K$21)/Systeme!$K$18</f>
        <v>1.9977180736703848E-2</v>
      </c>
      <c r="L507" s="8">
        <f t="shared" si="14"/>
        <v>2.5306035302907846E-5</v>
      </c>
      <c r="M507" s="21">
        <f>(L507+Systeme!$S$21)/Systeme!$S$18</f>
        <v>5.0612070605815691E-8</v>
      </c>
      <c r="O507" s="8">
        <f>('DGL 4'!$P$15/'DGL 4'!$B$26)*(1-EXP(-'DGL 4'!$B$26*D507)) + ('DGL 4'!$P$16/'DGL 4'!$B$27)*(1-EXP(-'DGL 4'!$B$27*D507))+ ('DGL 4'!$P$17/'DGL 4'!$B$28)*(1-EXP(-'DGL 4'!$B$28*D507))</f>
        <v>8.535597029093317E-9</v>
      </c>
      <c r="P507" s="21">
        <f>(O507+Systeme!$AA$21)/Systeme!$AA$18</f>
        <v>4.2677985145466585E-12</v>
      </c>
    </row>
    <row r="508" spans="1:16" x14ac:dyDescent="0.25">
      <c r="A508" s="4">
        <f t="shared" si="15"/>
        <v>506</v>
      </c>
      <c r="D508" s="19">
        <f>A508*0.001 *Systeme!$G$6</f>
        <v>506</v>
      </c>
      <c r="F508" s="8">
        <f>('DGL 4'!$P$3/'DGL 4'!$B$26)*(1-EXP(-'DGL 4'!$B$26*D508)) + ('DGL 4'!$P$4/'DGL 4'!$B$27)*(1-EXP(-'DGL 4'!$B$27*D508))+ ('DGL 4'!$P$5/'DGL 4'!$B$28)*(1-EXP(-'DGL 4'!$B$28*D508))</f>
        <v>-10.008175754522691</v>
      </c>
      <c r="G508" s="21">
        <f>(F508+Systeme!$C$21)/Systeme!$C$18</f>
        <v>0.99799836484909543</v>
      </c>
      <c r="I508" s="8">
        <f>('DGL 4'!$P$7/'DGL 4'!$B$26)*(1-EXP(-'DGL 4'!$B$26*D508)) + ('DGL 4'!$P$8/'DGL 4'!$B$27)*(1-EXP(-'DGL 4'!$B$27*D508))+ ('DGL 4'!$P$9/'DGL 4'!$B$28)*(1-EXP(-'DGL 4'!$B$28*D508))</f>
        <v>10.008150339968264</v>
      </c>
      <c r="J508" s="21">
        <f>(I508+Systeme!$K$21)/Systeme!$K$18</f>
        <v>2.0016300679936528E-2</v>
      </c>
      <c r="L508" s="8">
        <f t="shared" si="14"/>
        <v>2.5405968063146184E-5</v>
      </c>
      <c r="M508" s="21">
        <f>(L508+Systeme!$S$21)/Systeme!$S$18</f>
        <v>5.0811936126292366E-8</v>
      </c>
      <c r="O508" s="8">
        <f>('DGL 4'!$P$15/'DGL 4'!$B$26)*(1-EXP(-'DGL 4'!$B$26*D508)) + ('DGL 4'!$P$16/'DGL 4'!$B$27)*(1-EXP(-'DGL 4'!$B$27*D508))+ ('DGL 4'!$P$17/'DGL 4'!$B$28)*(1-EXP(-'DGL 4'!$B$28*D508))</f>
        <v>8.5863640260364082E-9</v>
      </c>
      <c r="P508" s="21">
        <f>(O508+Systeme!$AA$21)/Systeme!$AA$18</f>
        <v>4.2931820130182045E-12</v>
      </c>
    </row>
    <row r="509" spans="1:16" x14ac:dyDescent="0.25">
      <c r="A509" s="4">
        <f t="shared" si="15"/>
        <v>507</v>
      </c>
      <c r="D509" s="19">
        <f>A509*0.001 *Systeme!$G$6</f>
        <v>507</v>
      </c>
      <c r="F509" s="8">
        <f>('DGL 4'!$P$3/'DGL 4'!$B$26)*(1-EXP(-'DGL 4'!$B$26*D509)) + ('DGL 4'!$P$4/'DGL 4'!$B$27)*(1-EXP(-'DGL 4'!$B$27*D509))+ ('DGL 4'!$P$5/'DGL 4'!$B$28)*(1-EXP(-'DGL 4'!$B$28*D509))</f>
        <v>-10.027734965502182</v>
      </c>
      <c r="G509" s="21">
        <f>(F509+Systeme!$C$21)/Systeme!$C$18</f>
        <v>0.99799445300689948</v>
      </c>
      <c r="I509" s="8">
        <f>('DGL 4'!$P$7/'DGL 4'!$B$26)*(1-EXP(-'DGL 4'!$B$26*D509)) + ('DGL 4'!$P$8/'DGL 4'!$B$27)*(1-EXP(-'DGL 4'!$B$27*D509))+ ('DGL 4'!$P$9/'DGL 4'!$B$28)*(1-EXP(-'DGL 4'!$B$28*D509))</f>
        <v>10.027709450768796</v>
      </c>
      <c r="J509" s="21">
        <f>(I509+Systeme!$K$21)/Systeme!$K$18</f>
        <v>2.0055418901537593E-2</v>
      </c>
      <c r="L509" s="8">
        <f t="shared" si="14"/>
        <v>2.5506096182892389E-5</v>
      </c>
      <c r="M509" s="21">
        <f>(L509+Systeme!$S$21)/Systeme!$S$18</f>
        <v>5.1012192365784781E-8</v>
      </c>
      <c r="O509" s="8">
        <f>('DGL 4'!$P$15/'DGL 4'!$B$26)*(1-EXP(-'DGL 4'!$B$26*D509)) + ('DGL 4'!$P$16/'DGL 4'!$B$27)*(1-EXP(-'DGL 4'!$B$27*D509))+ ('DGL 4'!$P$17/'DGL 4'!$B$28)*(1-EXP(-'DGL 4'!$B$28*D509))</f>
        <v>8.6372027418690073E-9</v>
      </c>
      <c r="P509" s="21">
        <f>(O509+Systeme!$AA$21)/Systeme!$AA$18</f>
        <v>4.318601370934504E-12</v>
      </c>
    </row>
    <row r="510" spans="1:16" x14ac:dyDescent="0.25">
      <c r="A510" s="4">
        <f t="shared" si="15"/>
        <v>508</v>
      </c>
      <c r="D510" s="19">
        <f>A510*0.001 *Systeme!$G$6</f>
        <v>508</v>
      </c>
      <c r="F510" s="8">
        <f>('DGL 4'!$P$3/'DGL 4'!$B$26)*(1-EXP(-'DGL 4'!$B$26*D510)) + ('DGL 4'!$P$4/'DGL 4'!$B$27)*(1-EXP(-'DGL 4'!$B$27*D510))+ ('DGL 4'!$P$5/'DGL 4'!$B$28)*(1-EXP(-'DGL 4'!$B$28*D510))</f>
        <v>-10.047293315899541</v>
      </c>
      <c r="G510" s="21">
        <f>(F510+Systeme!$C$21)/Systeme!$C$18</f>
        <v>0.99799054133681997</v>
      </c>
      <c r="I510" s="8">
        <f>('DGL 4'!$P$7/'DGL 4'!$B$26)*(1-EXP(-'DGL 4'!$B$26*D510)) + ('DGL 4'!$P$8/'DGL 4'!$B$27)*(1-EXP(-'DGL 4'!$B$27*D510))+ ('DGL 4'!$P$9/'DGL 4'!$B$28)*(1-EXP(-'DGL 4'!$B$28*D510))</f>
        <v>10.047267700791426</v>
      </c>
      <c r="J510" s="21">
        <f>(I510+Systeme!$K$21)/Systeme!$K$18</f>
        <v>2.0094535401582854E-2</v>
      </c>
      <c r="L510" s="8">
        <f t="shared" si="14"/>
        <v>2.5606419723460481E-5</v>
      </c>
      <c r="M510" s="21">
        <f>(L510+Systeme!$S$21)/Systeme!$S$18</f>
        <v>5.1212839446920962E-8</v>
      </c>
      <c r="O510" s="8">
        <f>('DGL 4'!$P$15/'DGL 4'!$B$26)*(1-EXP(-'DGL 4'!$B$26*D510)) + ('DGL 4'!$P$16/'DGL 4'!$B$27)*(1-EXP(-'DGL 4'!$B$27*D510))+ ('DGL 4'!$P$17/'DGL 4'!$B$28)*(1-EXP(-'DGL 4'!$B$28*D510))</f>
        <v>8.6883911467293407E-9</v>
      </c>
      <c r="P510" s="21">
        <f>(O510+Systeme!$AA$21)/Systeme!$AA$18</f>
        <v>4.3441955733646703E-12</v>
      </c>
    </row>
    <row r="511" spans="1:16" x14ac:dyDescent="0.25">
      <c r="A511" s="4">
        <f t="shared" si="15"/>
        <v>509</v>
      </c>
      <c r="D511" s="19">
        <f>A511*0.001 *Systeme!$G$6</f>
        <v>509</v>
      </c>
      <c r="F511" s="8">
        <f>('DGL 4'!$P$3/'DGL 4'!$B$26)*(1-EXP(-'DGL 4'!$B$26*D511)) + ('DGL 4'!$P$4/'DGL 4'!$B$27)*(1-EXP(-'DGL 4'!$B$27*D511))+ ('DGL 4'!$P$5/'DGL 4'!$B$28)*(1-EXP(-'DGL 4'!$B$28*D511))</f>
        <v>-10.066850805752294</v>
      </c>
      <c r="G511" s="21">
        <f>(F511+Systeme!$C$21)/Systeme!$C$18</f>
        <v>0.99798662983884956</v>
      </c>
      <c r="I511" s="8">
        <f>('DGL 4'!$P$7/'DGL 4'!$B$26)*(1-EXP(-'DGL 4'!$B$26*D511)) + ('DGL 4'!$P$8/'DGL 4'!$B$27)*(1-EXP(-'DGL 4'!$B$27*D511))+ ('DGL 4'!$P$9/'DGL 4'!$B$28)*(1-EXP(-'DGL 4'!$B$28*D511))</f>
        <v>10.066825090074031</v>
      </c>
      <c r="J511" s="21">
        <f>(I511+Systeme!$K$21)/Systeme!$K$18</f>
        <v>2.0133650180148063E-2</v>
      </c>
      <c r="L511" s="8">
        <f t="shared" si="14"/>
        <v>2.5706938610273178E-5</v>
      </c>
      <c r="M511" s="21">
        <f>(L511+Systeme!$S$21)/Systeme!$S$18</f>
        <v>5.1413877220546353E-8</v>
      </c>
      <c r="O511" s="8">
        <f>('DGL 4'!$P$15/'DGL 4'!$B$26)*(1-EXP(-'DGL 4'!$B$26*D511)) + ('DGL 4'!$P$16/'DGL 4'!$B$27)*(1-EXP(-'DGL 4'!$B$27*D511))+ ('DGL 4'!$P$17/'DGL 4'!$B$28)*(1-EXP(-'DGL 4'!$B$28*D511))</f>
        <v>8.7396520992433224E-9</v>
      </c>
      <c r="P511" s="21">
        <f>(O511+Systeme!$AA$21)/Systeme!$AA$18</f>
        <v>4.3698260496216609E-12</v>
      </c>
    </row>
    <row r="512" spans="1:16" x14ac:dyDescent="0.25">
      <c r="A512" s="4">
        <f t="shared" si="15"/>
        <v>510</v>
      </c>
      <c r="D512" s="19">
        <f>A512*0.001 *Systeme!$G$6</f>
        <v>510</v>
      </c>
      <c r="F512" s="8">
        <f>('DGL 4'!$P$3/'DGL 4'!$B$26)*(1-EXP(-'DGL 4'!$B$26*D512)) + ('DGL 4'!$P$4/'DGL 4'!$B$27)*(1-EXP(-'DGL 4'!$B$27*D512))+ ('DGL 4'!$P$5/'DGL 4'!$B$28)*(1-EXP(-'DGL 4'!$B$28*D512))</f>
        <v>-10.086407435098426</v>
      </c>
      <c r="G512" s="21">
        <f>(F512+Systeme!$C$21)/Systeme!$C$18</f>
        <v>0.99798271851298037</v>
      </c>
      <c r="I512" s="8">
        <f>('DGL 4'!$P$7/'DGL 4'!$B$26)*(1-EXP(-'DGL 4'!$B$26*D512)) + ('DGL 4'!$P$8/'DGL 4'!$B$27)*(1-EXP(-'DGL 4'!$B$27*D512))+ ('DGL 4'!$P$9/'DGL 4'!$B$28)*(1-EXP(-'DGL 4'!$B$28*D512))</f>
        <v>10.086381618654432</v>
      </c>
      <c r="J512" s="21">
        <f>(I512+Systeme!$K$21)/Systeme!$K$18</f>
        <v>2.0172763237308863E-2</v>
      </c>
      <c r="L512" s="8">
        <f t="shared" si="14"/>
        <v>2.5807652869338973E-5</v>
      </c>
      <c r="M512" s="21">
        <f>(L512+Systeme!$S$21)/Systeme!$S$18</f>
        <v>5.1615305738677942E-8</v>
      </c>
      <c r="O512" s="8">
        <f>('DGL 4'!$P$15/'DGL 4'!$B$26)*(1-EXP(-'DGL 4'!$B$26*D512)) + ('DGL 4'!$P$16/'DGL 4'!$B$27)*(1-EXP(-'DGL 4'!$B$27*D512))+ ('DGL 4'!$P$17/'DGL 4'!$B$28)*(1-EXP(-'DGL 4'!$B$28*D512))</f>
        <v>8.7911247921047819E-9</v>
      </c>
      <c r="P512" s="21">
        <f>(O512+Systeme!$AA$21)/Systeme!$AA$18</f>
        <v>4.3955623960523909E-12</v>
      </c>
    </row>
    <row r="513" spans="1:16" x14ac:dyDescent="0.25">
      <c r="A513" s="4">
        <f t="shared" si="15"/>
        <v>511</v>
      </c>
      <c r="D513" s="19">
        <f>A513*0.001 *Systeme!$G$6</f>
        <v>511</v>
      </c>
      <c r="F513" s="8">
        <f>('DGL 4'!$P$3/'DGL 4'!$B$26)*(1-EXP(-'DGL 4'!$B$26*D513)) + ('DGL 4'!$P$4/'DGL 4'!$B$27)*(1-EXP(-'DGL 4'!$B$27*D513))+ ('DGL 4'!$P$5/'DGL 4'!$B$28)*(1-EXP(-'DGL 4'!$B$28*D513))</f>
        <v>-10.105963203976028</v>
      </c>
      <c r="G513" s="21">
        <f>(F513+Systeme!$C$21)/Systeme!$C$18</f>
        <v>0.99797880735920486</v>
      </c>
      <c r="I513" s="8">
        <f>('DGL 4'!$P$7/'DGL 4'!$B$26)*(1-EXP(-'DGL 4'!$B$26*D513)) + ('DGL 4'!$P$8/'DGL 4'!$B$27)*(1-EXP(-'DGL 4'!$B$27*D513))+ ('DGL 4'!$P$9/'DGL 4'!$B$28)*(1-EXP(-'DGL 4'!$B$28*D513))</f>
        <v>10.105937286570558</v>
      </c>
      <c r="J513" s="21">
        <f>(I513+Systeme!$K$21)/Systeme!$K$18</f>
        <v>2.0211874573141116E-2</v>
      </c>
      <c r="L513" s="8">
        <f t="shared" si="14"/>
        <v>2.5908562521336637E-5</v>
      </c>
      <c r="M513" s="21">
        <f>(L513+Systeme!$S$21)/Systeme!$S$18</f>
        <v>5.1817125042673272E-8</v>
      </c>
      <c r="O513" s="8">
        <f>('DGL 4'!$P$15/'DGL 4'!$B$26)*(1-EXP(-'DGL 4'!$B$26*D513)) + ('DGL 4'!$P$16/'DGL 4'!$B$27)*(1-EXP(-'DGL 4'!$B$27*D513))+ ('DGL 4'!$P$17/'DGL 4'!$B$28)*(1-EXP(-'DGL 4'!$B$28*D513))</f>
        <v>8.8429484186580698E-9</v>
      </c>
      <c r="P513" s="21">
        <f>(O513+Systeme!$AA$21)/Systeme!$AA$18</f>
        <v>4.4214742093290348E-12</v>
      </c>
    </row>
    <row r="514" spans="1:16" x14ac:dyDescent="0.25">
      <c r="A514" s="4">
        <f t="shared" si="15"/>
        <v>512</v>
      </c>
      <c r="D514" s="19">
        <f>A514*0.001 *Systeme!$G$6</f>
        <v>512</v>
      </c>
      <c r="F514" s="8">
        <f>('DGL 4'!$P$3/'DGL 4'!$B$26)*(1-EXP(-'DGL 4'!$B$26*D514)) + ('DGL 4'!$P$4/'DGL 4'!$B$27)*(1-EXP(-'DGL 4'!$B$27*D514))+ ('DGL 4'!$P$5/'DGL 4'!$B$28)*(1-EXP(-'DGL 4'!$B$28*D514))</f>
        <v>-10.12551811242257</v>
      </c>
      <c r="G514" s="21">
        <f>(F514+Systeme!$C$21)/Systeme!$C$18</f>
        <v>0.99797489637751546</v>
      </c>
      <c r="I514" s="8">
        <f>('DGL 4'!$P$7/'DGL 4'!$B$26)*(1-EXP(-'DGL 4'!$B$26*D514)) + ('DGL 4'!$P$8/'DGL 4'!$B$27)*(1-EXP(-'DGL 4'!$B$27*D514))+ ('DGL 4'!$P$9/'DGL 4'!$B$28)*(1-EXP(-'DGL 4'!$B$28*D514))</f>
        <v>10.125492093860231</v>
      </c>
      <c r="J514" s="21">
        <f>(I514+Systeme!$K$21)/Systeme!$K$18</f>
        <v>2.0250984187720464E-2</v>
      </c>
      <c r="L514" s="8">
        <f t="shared" si="14"/>
        <v>2.60096674936359E-5</v>
      </c>
      <c r="M514" s="21">
        <f>(L514+Systeme!$S$21)/Systeme!$S$18</f>
        <v>5.2019334987271796E-8</v>
      </c>
      <c r="O514" s="8">
        <f>('DGL 4'!$P$15/'DGL 4'!$B$26)*(1-EXP(-'DGL 4'!$B$26*D514)) + ('DGL 4'!$P$16/'DGL 4'!$B$27)*(1-EXP(-'DGL 4'!$B$27*D514))+ ('DGL 4'!$P$17/'DGL 4'!$B$28)*(1-EXP(-'DGL 4'!$B$28*D514))</f>
        <v>8.8948456668756781E-9</v>
      </c>
      <c r="P514" s="21">
        <f>(O514+Systeme!$AA$21)/Systeme!$AA$18</f>
        <v>4.4474228334378393E-12</v>
      </c>
    </row>
    <row r="515" spans="1:16" x14ac:dyDescent="0.25">
      <c r="A515" s="4">
        <f t="shared" si="15"/>
        <v>513</v>
      </c>
      <c r="D515" s="19">
        <f>A515*0.001 *Systeme!$G$6</f>
        <v>513</v>
      </c>
      <c r="F515" s="8">
        <f>('DGL 4'!$P$3/'DGL 4'!$B$26)*(1-EXP(-'DGL 4'!$B$26*D515)) + ('DGL 4'!$P$4/'DGL 4'!$B$27)*(1-EXP(-'DGL 4'!$B$27*D515))+ ('DGL 4'!$P$5/'DGL 4'!$B$28)*(1-EXP(-'DGL 4'!$B$28*D515))</f>
        <v>-10.145072160476191</v>
      </c>
      <c r="G515" s="21">
        <f>(F515+Systeme!$C$21)/Systeme!$C$18</f>
        <v>0.99797098556790476</v>
      </c>
      <c r="I515" s="8">
        <f>('DGL 4'!$P$7/'DGL 4'!$B$26)*(1-EXP(-'DGL 4'!$B$26*D515)) + ('DGL 4'!$P$8/'DGL 4'!$B$27)*(1-EXP(-'DGL 4'!$B$27*D515))+ ('DGL 4'!$P$9/'DGL 4'!$B$28)*(1-EXP(-'DGL 4'!$B$28*D515))</f>
        <v>10.145046040561432</v>
      </c>
      <c r="J515" s="21">
        <f>(I515+Systeme!$K$21)/Systeme!$K$18</f>
        <v>2.0290092081122865E-2</v>
      </c>
      <c r="L515" s="8">
        <f t="shared" si="14"/>
        <v>2.6110967803192383E-5</v>
      </c>
      <c r="M515" s="21">
        <f>(L515+Systeme!$S$21)/Systeme!$S$18</f>
        <v>5.2221935606384764E-8</v>
      </c>
      <c r="O515" s="8">
        <f>('DGL 4'!$P$15/'DGL 4'!$B$26)*(1-EXP(-'DGL 4'!$B$26*D515)) + ('DGL 4'!$P$16/'DGL 4'!$B$27)*(1-EXP(-'DGL 4'!$B$27*D515))+ ('DGL 4'!$P$17/'DGL 4'!$B$28)*(1-EXP(-'DGL 4'!$B$28*D515))</f>
        <v>8.9469559005385391E-9</v>
      </c>
      <c r="P515" s="21">
        <f>(O515+Systeme!$AA$21)/Systeme!$AA$18</f>
        <v>4.4734779502692696E-12</v>
      </c>
    </row>
    <row r="516" spans="1:16" x14ac:dyDescent="0.25">
      <c r="A516" s="4">
        <f t="shared" si="15"/>
        <v>514</v>
      </c>
      <c r="D516" s="19">
        <f>A516*0.001 *Systeme!$G$6</f>
        <v>514</v>
      </c>
      <c r="F516" s="8">
        <f>('DGL 4'!$P$3/'DGL 4'!$B$26)*(1-EXP(-'DGL 4'!$B$26*D516)) + ('DGL 4'!$P$4/'DGL 4'!$B$27)*(1-EXP(-'DGL 4'!$B$27*D516))+ ('DGL 4'!$P$5/'DGL 4'!$B$28)*(1-EXP(-'DGL 4'!$B$28*D516))</f>
        <v>-10.164625348174678</v>
      </c>
      <c r="G516" s="21">
        <f>(F516+Systeme!$C$21)/Systeme!$C$18</f>
        <v>0.99796707493036496</v>
      </c>
      <c r="I516" s="8">
        <f>('DGL 4'!$P$7/'DGL 4'!$B$26)*(1-EXP(-'DGL 4'!$B$26*D516)) + ('DGL 4'!$P$8/'DGL 4'!$B$27)*(1-EXP(-'DGL 4'!$B$27*D516))+ ('DGL 4'!$P$9/'DGL 4'!$B$28)*(1-EXP(-'DGL 4'!$B$28*D516))</f>
        <v>10.164599126711945</v>
      </c>
      <c r="J516" s="21">
        <f>(I516+Systeme!$K$21)/Systeme!$K$18</f>
        <v>2.0329198253423889E-2</v>
      </c>
      <c r="L516" s="8">
        <f t="shared" ref="L516:L579" si="16">-(F516+I516+O516)</f>
        <v>2.6212463453315505E-5</v>
      </c>
      <c r="M516" s="21">
        <f>(L516+Systeme!$S$21)/Systeme!$S$18</f>
        <v>5.242492690663101E-8</v>
      </c>
      <c r="O516" s="8">
        <f>('DGL 4'!$P$15/'DGL 4'!$B$26)*(1-EXP(-'DGL 4'!$B$26*D516)) + ('DGL 4'!$P$16/'DGL 4'!$B$27)*(1-EXP(-'DGL 4'!$B$27*D516))+ ('DGL 4'!$P$17/'DGL 4'!$B$28)*(1-EXP(-'DGL 4'!$B$28*D516))</f>
        <v>8.9992793629416201E-9</v>
      </c>
      <c r="P516" s="21">
        <f>(O516+Systeme!$AA$21)/Systeme!$AA$18</f>
        <v>4.4996396814708104E-12</v>
      </c>
    </row>
    <row r="517" spans="1:16" x14ac:dyDescent="0.25">
      <c r="A517" s="4">
        <f t="shared" ref="A517:A580" si="17">A516+1</f>
        <v>515</v>
      </c>
      <c r="D517" s="19">
        <f>A517*0.001 *Systeme!$G$6</f>
        <v>515</v>
      </c>
      <c r="F517" s="8">
        <f>('DGL 4'!$P$3/'DGL 4'!$B$26)*(1-EXP(-'DGL 4'!$B$26*D517)) + ('DGL 4'!$P$4/'DGL 4'!$B$27)*(1-EXP(-'DGL 4'!$B$27*D517))+ ('DGL 4'!$P$5/'DGL 4'!$B$28)*(1-EXP(-'DGL 4'!$B$28*D517))</f>
        <v>-10.184177675555906</v>
      </c>
      <c r="G517" s="21">
        <f>(F517+Systeme!$C$21)/Systeme!$C$18</f>
        <v>0.99796316446488886</v>
      </c>
      <c r="I517" s="8">
        <f>('DGL 4'!$P$7/'DGL 4'!$B$26)*(1-EXP(-'DGL 4'!$B$26*D517)) + ('DGL 4'!$P$8/'DGL 4'!$B$27)*(1-EXP(-'DGL 4'!$B$27*D517))+ ('DGL 4'!$P$9/'DGL 4'!$B$28)*(1-EXP(-'DGL 4'!$B$28*D517))</f>
        <v>10.184151352349668</v>
      </c>
      <c r="J517" s="21">
        <f>(I517+Systeme!$K$21)/Systeme!$K$18</f>
        <v>2.0368302704699335E-2</v>
      </c>
      <c r="L517" s="8">
        <f t="shared" si="16"/>
        <v>2.6314154422273084E-5</v>
      </c>
      <c r="M517" s="21">
        <f>(L517+Systeme!$S$21)/Systeme!$S$18</f>
        <v>5.262830884454617E-8</v>
      </c>
      <c r="O517" s="8">
        <f>('DGL 4'!$P$15/'DGL 4'!$B$26)*(1-EXP(-'DGL 4'!$B$26*D517)) + ('DGL 4'!$P$16/'DGL 4'!$B$27)*(1-EXP(-'DGL 4'!$B$27*D517))+ ('DGL 4'!$P$17/'DGL 4'!$B$28)*(1-EXP(-'DGL 4'!$B$28*D517))</f>
        <v>9.0518164699848747E-9</v>
      </c>
      <c r="P517" s="21">
        <f>(O517+Systeme!$AA$21)/Systeme!$AA$18</f>
        <v>4.5259082349924374E-12</v>
      </c>
    </row>
    <row r="518" spans="1:16" x14ac:dyDescent="0.25">
      <c r="A518" s="4">
        <f t="shared" si="17"/>
        <v>516</v>
      </c>
      <c r="D518" s="19">
        <f>A518*0.001 *Systeme!$G$6</f>
        <v>516</v>
      </c>
      <c r="F518" s="8">
        <f>('DGL 4'!$P$3/'DGL 4'!$B$26)*(1-EXP(-'DGL 4'!$B$26*D518)) + ('DGL 4'!$P$4/'DGL 4'!$B$27)*(1-EXP(-'DGL 4'!$B$27*D518))+ ('DGL 4'!$P$5/'DGL 4'!$B$28)*(1-EXP(-'DGL 4'!$B$28*D518))</f>
        <v>-10.203729142657608</v>
      </c>
      <c r="G518" s="21">
        <f>(F518+Systeme!$C$21)/Systeme!$C$18</f>
        <v>0.99795925417146847</v>
      </c>
      <c r="I518" s="8">
        <f>('DGL 4'!$P$7/'DGL 4'!$B$26)*(1-EXP(-'DGL 4'!$B$26*D518)) + ('DGL 4'!$P$8/'DGL 4'!$B$27)*(1-EXP(-'DGL 4'!$B$27*D518))+ ('DGL 4'!$P$9/'DGL 4'!$B$28)*(1-EXP(-'DGL 4'!$B$28*D518))</f>
        <v>10.203702717512503</v>
      </c>
      <c r="J518" s="21">
        <f>(I518+Systeme!$K$21)/Systeme!$K$18</f>
        <v>2.0407405435025006E-2</v>
      </c>
      <c r="L518" s="8">
        <f t="shared" si="16"/>
        <v>2.6416040676291788E-5</v>
      </c>
      <c r="M518" s="21">
        <f>(L518+Systeme!$S$21)/Systeme!$S$18</f>
        <v>5.2832081352583574E-8</v>
      </c>
      <c r="O518" s="8">
        <f>('DGL 4'!$P$15/'DGL 4'!$B$26)*(1-EXP(-'DGL 4'!$B$26*D518)) + ('DGL 4'!$P$16/'DGL 4'!$B$27)*(1-EXP(-'DGL 4'!$B$27*D518))+ ('DGL 4'!$P$17/'DGL 4'!$B$28)*(1-EXP(-'DGL 4'!$B$28*D518))</f>
        <v>9.1044286883862346E-9</v>
      </c>
      <c r="P518" s="21">
        <f>(O518+Systeme!$AA$21)/Systeme!$AA$18</f>
        <v>4.5522143441931171E-12</v>
      </c>
    </row>
    <row r="519" spans="1:16" x14ac:dyDescent="0.25">
      <c r="A519" s="4">
        <f t="shared" si="17"/>
        <v>517</v>
      </c>
      <c r="D519" s="19">
        <f>A519*0.001 *Systeme!$G$6</f>
        <v>517</v>
      </c>
      <c r="F519" s="8">
        <f>('DGL 4'!$P$3/'DGL 4'!$B$26)*(1-EXP(-'DGL 4'!$B$26*D519)) + ('DGL 4'!$P$4/'DGL 4'!$B$27)*(1-EXP(-'DGL 4'!$B$27*D519))+ ('DGL 4'!$P$5/'DGL 4'!$B$28)*(1-EXP(-'DGL 4'!$B$28*D519))</f>
        <v>-10.22327974951793</v>
      </c>
      <c r="G519" s="21">
        <f>(F519+Systeme!$C$21)/Systeme!$C$18</f>
        <v>0.99795534405009634</v>
      </c>
      <c r="I519" s="8">
        <f>('DGL 4'!$P$7/'DGL 4'!$B$26)*(1-EXP(-'DGL 4'!$B$26*D519)) + ('DGL 4'!$P$8/'DGL 4'!$B$27)*(1-EXP(-'DGL 4'!$B$27*D519))+ ('DGL 4'!$P$9/'DGL 4'!$B$28)*(1-EXP(-'DGL 4'!$B$28*D519))</f>
        <v>10.223253222238263</v>
      </c>
      <c r="J519" s="21">
        <f>(I519+Systeme!$K$21)/Systeme!$K$18</f>
        <v>2.0446506444476525E-2</v>
      </c>
      <c r="L519" s="8">
        <f t="shared" si="16"/>
        <v>2.6518122272793133E-5</v>
      </c>
      <c r="M519" s="21">
        <f>(L519+Systeme!$S$21)/Systeme!$S$18</f>
        <v>5.3036244545586267E-8</v>
      </c>
      <c r="O519" s="8">
        <f>('DGL 4'!$P$15/'DGL 4'!$B$26)*(1-EXP(-'DGL 4'!$B$26*D519)) + ('DGL 4'!$P$16/'DGL 4'!$B$27)*(1-EXP(-'DGL 4'!$B$27*D519))+ ('DGL 4'!$P$17/'DGL 4'!$B$28)*(1-EXP(-'DGL 4'!$B$28*D519))</f>
        <v>9.1573943280728876E-9</v>
      </c>
      <c r="P519" s="21">
        <f>(O519+Systeme!$AA$21)/Systeme!$AA$18</f>
        <v>4.5786971640364434E-12</v>
      </c>
    </row>
    <row r="520" spans="1:16" x14ac:dyDescent="0.25">
      <c r="A520" s="4">
        <f t="shared" si="17"/>
        <v>518</v>
      </c>
      <c r="D520" s="19">
        <f>A520*0.001 *Systeme!$G$6</f>
        <v>518</v>
      </c>
      <c r="F520" s="8">
        <f>('DGL 4'!$P$3/'DGL 4'!$B$26)*(1-EXP(-'DGL 4'!$B$26*D520)) + ('DGL 4'!$P$4/'DGL 4'!$B$27)*(1-EXP(-'DGL 4'!$B$27*D520))+ ('DGL 4'!$P$5/'DGL 4'!$B$28)*(1-EXP(-'DGL 4'!$B$28*D520))</f>
        <v>-10.242829496174547</v>
      </c>
      <c r="G520" s="21">
        <f>(F520+Systeme!$C$21)/Systeme!$C$18</f>
        <v>0.99795143410076503</v>
      </c>
      <c r="I520" s="8">
        <f>('DGL 4'!$P$7/'DGL 4'!$B$26)*(1-EXP(-'DGL 4'!$B$26*D520)) + ('DGL 4'!$P$8/'DGL 4'!$B$27)*(1-EXP(-'DGL 4'!$B$27*D520))+ ('DGL 4'!$P$9/'DGL 4'!$B$28)*(1-EXP(-'DGL 4'!$B$28*D520))</f>
        <v>10.242802866564807</v>
      </c>
      <c r="J520" s="21">
        <f>(I520+Systeme!$K$21)/Systeme!$K$18</f>
        <v>2.0485605733129613E-2</v>
      </c>
      <c r="L520" s="8">
        <f t="shared" si="16"/>
        <v>2.6620399165570158E-5</v>
      </c>
      <c r="M520" s="21">
        <f>(L520+Systeme!$S$21)/Systeme!$S$18</f>
        <v>5.3240798331140313E-8</v>
      </c>
      <c r="O520" s="8">
        <f>('DGL 4'!$P$15/'DGL 4'!$B$26)*(1-EXP(-'DGL 4'!$B$26*D520)) + ('DGL 4'!$P$16/'DGL 4'!$B$27)*(1-EXP(-'DGL 4'!$B$27*D520))+ ('DGL 4'!$P$17/'DGL 4'!$B$28)*(1-EXP(-'DGL 4'!$B$28*D520))</f>
        <v>9.2105748548954036E-9</v>
      </c>
      <c r="P520" s="21">
        <f>(O520+Systeme!$AA$21)/Systeme!$AA$18</f>
        <v>4.6052874274477019E-12</v>
      </c>
    </row>
    <row r="521" spans="1:16" x14ac:dyDescent="0.25">
      <c r="A521" s="4">
        <f t="shared" si="17"/>
        <v>519</v>
      </c>
      <c r="D521" s="19">
        <f>A521*0.001 *Systeme!$G$6</f>
        <v>519</v>
      </c>
      <c r="F521" s="8">
        <f>('DGL 4'!$P$3/'DGL 4'!$B$26)*(1-EXP(-'DGL 4'!$B$26*D521)) + ('DGL 4'!$P$4/'DGL 4'!$B$27)*(1-EXP(-'DGL 4'!$B$27*D521))+ ('DGL 4'!$P$5/'DGL 4'!$B$28)*(1-EXP(-'DGL 4'!$B$28*D521))</f>
        <v>-10.262378382665187</v>
      </c>
      <c r="G521" s="21">
        <f>(F521+Systeme!$C$21)/Systeme!$C$18</f>
        <v>0.99794752432346701</v>
      </c>
      <c r="I521" s="8">
        <f>('DGL 4'!$P$7/'DGL 4'!$B$26)*(1-EXP(-'DGL 4'!$B$26*D521)) + ('DGL 4'!$P$8/'DGL 4'!$B$27)*(1-EXP(-'DGL 4'!$B$27*D521))+ ('DGL 4'!$P$9/'DGL 4'!$B$28)*(1-EXP(-'DGL 4'!$B$28*D521))</f>
        <v>10.262351650530039</v>
      </c>
      <c r="J521" s="21">
        <f>(I521+Systeme!$K$21)/Systeme!$K$18</f>
        <v>2.0524703301060078E-2</v>
      </c>
      <c r="L521" s="8">
        <f t="shared" si="16"/>
        <v>2.6722871315519158E-5</v>
      </c>
      <c r="M521" s="21">
        <f>(L521+Systeme!$S$21)/Systeme!$S$18</f>
        <v>5.344574263103832E-8</v>
      </c>
      <c r="O521" s="8">
        <f>('DGL 4'!$P$15/'DGL 4'!$B$26)*(1-EXP(-'DGL 4'!$B$26*D521)) + ('DGL 4'!$P$16/'DGL 4'!$B$27)*(1-EXP(-'DGL 4'!$B$27*D521))+ ('DGL 4'!$P$17/'DGL 4'!$B$28)*(1-EXP(-'DGL 4'!$B$28*D521))</f>
        <v>9.2638317368727574E-9</v>
      </c>
      <c r="P521" s="21">
        <f>(O521+Systeme!$AA$21)/Systeme!$AA$18</f>
        <v>4.6319158684363787E-12</v>
      </c>
    </row>
    <row r="522" spans="1:16" x14ac:dyDescent="0.25">
      <c r="A522" s="4">
        <f t="shared" si="17"/>
        <v>520</v>
      </c>
      <c r="D522" s="19">
        <f>A522*0.001 *Systeme!$G$6</f>
        <v>520</v>
      </c>
      <c r="F522" s="8">
        <f>('DGL 4'!$P$3/'DGL 4'!$B$26)*(1-EXP(-'DGL 4'!$B$26*D522)) + ('DGL 4'!$P$4/'DGL 4'!$B$27)*(1-EXP(-'DGL 4'!$B$27*D522))+ ('DGL 4'!$P$5/'DGL 4'!$B$28)*(1-EXP(-'DGL 4'!$B$28*D522))</f>
        <v>-10.281926409028044</v>
      </c>
      <c r="G522" s="21">
        <f>(F522+Systeme!$C$21)/Systeme!$C$18</f>
        <v>0.99794361471819448</v>
      </c>
      <c r="I522" s="8">
        <f>('DGL 4'!$P$7/'DGL 4'!$B$26)*(1-EXP(-'DGL 4'!$B$26*D522)) + ('DGL 4'!$P$8/'DGL 4'!$B$27)*(1-EXP(-'DGL 4'!$B$27*D522))+ ('DGL 4'!$P$9/'DGL 4'!$B$28)*(1-EXP(-'DGL 4'!$B$28*D522))</f>
        <v>10.281899574171826</v>
      </c>
      <c r="J522" s="21">
        <f>(I522+Systeme!$K$21)/Systeme!$K$18</f>
        <v>2.0563799148343651E-2</v>
      </c>
      <c r="L522" s="8">
        <f t="shared" si="16"/>
        <v>2.6825538774902583E-5</v>
      </c>
      <c r="M522" s="21">
        <f>(L522+Systeme!$S$21)/Systeme!$S$18</f>
        <v>5.3651077549805165E-8</v>
      </c>
      <c r="O522" s="8">
        <f>('DGL 4'!$P$15/'DGL 4'!$B$26)*(1-EXP(-'DGL 4'!$B$26*D522)) + ('DGL 4'!$P$16/'DGL 4'!$B$27)*(1-EXP(-'DGL 4'!$B$27*D522))+ ('DGL 4'!$P$17/'DGL 4'!$B$28)*(1-EXP(-'DGL 4'!$B$28*D522))</f>
        <v>9.3174431139292357E-9</v>
      </c>
      <c r="P522" s="21">
        <f>(O522+Systeme!$AA$21)/Systeme!$AA$18</f>
        <v>4.6587215569646179E-12</v>
      </c>
    </row>
    <row r="523" spans="1:16" x14ac:dyDescent="0.25">
      <c r="A523" s="4">
        <f t="shared" si="17"/>
        <v>521</v>
      </c>
      <c r="D523" s="19">
        <f>A523*0.001 *Systeme!$G$6</f>
        <v>521</v>
      </c>
      <c r="F523" s="8">
        <f>('DGL 4'!$P$3/'DGL 4'!$B$26)*(1-EXP(-'DGL 4'!$B$26*D523)) + ('DGL 4'!$P$4/'DGL 4'!$B$27)*(1-EXP(-'DGL 4'!$B$27*D523))+ ('DGL 4'!$P$5/'DGL 4'!$B$28)*(1-EXP(-'DGL 4'!$B$28*D523))</f>
        <v>-10.301473575300587</v>
      </c>
      <c r="G523" s="21">
        <f>(F523+Systeme!$C$21)/Systeme!$C$18</f>
        <v>0.99793970528493992</v>
      </c>
      <c r="I523" s="8">
        <f>('DGL 4'!$P$7/'DGL 4'!$B$26)*(1-EXP(-'DGL 4'!$B$26*D523)) + ('DGL 4'!$P$8/'DGL 4'!$B$27)*(1-EXP(-'DGL 4'!$B$27*D523))+ ('DGL 4'!$P$9/'DGL 4'!$B$28)*(1-EXP(-'DGL 4'!$B$28*D523))</f>
        <v>10.301446637527981</v>
      </c>
      <c r="J523" s="21">
        <f>(I523+Systeme!$K$21)/Systeme!$K$18</f>
        <v>2.0602893275055961E-2</v>
      </c>
      <c r="L523" s="8">
        <f t="shared" si="16"/>
        <v>2.692840147481201E-5</v>
      </c>
      <c r="M523" s="21">
        <f>(L523+Systeme!$S$21)/Systeme!$S$18</f>
        <v>5.3856802949624023E-8</v>
      </c>
      <c r="O523" s="8">
        <f>('DGL 4'!$P$15/'DGL 4'!$B$26)*(1-EXP(-'DGL 4'!$B$26*D523)) + ('DGL 4'!$P$16/'DGL 4'!$B$27)*(1-EXP(-'DGL 4'!$B$27*D523))+ ('DGL 4'!$P$17/'DGL 4'!$B$28)*(1-EXP(-'DGL 4'!$B$28*D523))</f>
        <v>9.3711315049017918E-9</v>
      </c>
      <c r="P523" s="21">
        <f>(O523+Systeme!$AA$21)/Systeme!$AA$18</f>
        <v>4.6855657524508955E-12</v>
      </c>
    </row>
    <row r="524" spans="1:16" x14ac:dyDescent="0.25">
      <c r="A524" s="4">
        <f t="shared" si="17"/>
        <v>522</v>
      </c>
      <c r="D524" s="19">
        <f>A524*0.001 *Systeme!$G$6</f>
        <v>522</v>
      </c>
      <c r="F524" s="8">
        <f>('DGL 4'!$P$3/'DGL 4'!$B$26)*(1-EXP(-'DGL 4'!$B$26*D524)) + ('DGL 4'!$P$4/'DGL 4'!$B$27)*(1-EXP(-'DGL 4'!$B$27*D524))+ ('DGL 4'!$P$5/'DGL 4'!$B$28)*(1-EXP(-'DGL 4'!$B$28*D524))</f>
        <v>-10.321019881521066</v>
      </c>
      <c r="G524" s="21">
        <f>(F524+Systeme!$C$21)/Systeme!$C$18</f>
        <v>0.99793579602369575</v>
      </c>
      <c r="I524" s="8">
        <f>('DGL 4'!$P$7/'DGL 4'!$B$26)*(1-EXP(-'DGL 4'!$B$26*D524)) + ('DGL 4'!$P$8/'DGL 4'!$B$27)*(1-EXP(-'DGL 4'!$B$27*D524))+ ('DGL 4'!$P$9/'DGL 4'!$B$28)*(1-EXP(-'DGL 4'!$B$28*D524))</f>
        <v>10.320992840636421</v>
      </c>
      <c r="J524" s="21">
        <f>(I524+Systeme!$K$21)/Systeme!$K$18</f>
        <v>2.0641985681272842E-2</v>
      </c>
      <c r="L524" s="8">
        <f t="shared" si="16"/>
        <v>2.7031459468945373E-5</v>
      </c>
      <c r="M524" s="21">
        <f>(L524+Systeme!$S$21)/Systeme!$S$18</f>
        <v>5.4062918937890743E-8</v>
      </c>
      <c r="O524" s="8">
        <f>('DGL 4'!$P$15/'DGL 4'!$B$26)*(1-EXP(-'DGL 4'!$B$26*D524)) + ('DGL 4'!$P$16/'DGL 4'!$B$27)*(1-EXP(-'DGL 4'!$B$27*D524))+ ('DGL 4'!$P$17/'DGL 4'!$B$28)*(1-EXP(-'DGL 4'!$B$28*D524))</f>
        <v>9.4251753905878755E-9</v>
      </c>
      <c r="P524" s="21">
        <f>(O524+Systeme!$AA$21)/Systeme!$AA$18</f>
        <v>4.7125876952939378E-12</v>
      </c>
    </row>
    <row r="525" spans="1:16" x14ac:dyDescent="0.25">
      <c r="A525" s="4">
        <f t="shared" si="17"/>
        <v>523</v>
      </c>
      <c r="D525" s="19">
        <f>A525*0.001 *Systeme!$G$6</f>
        <v>523</v>
      </c>
      <c r="F525" s="8">
        <f>('DGL 4'!$P$3/'DGL 4'!$B$26)*(1-EXP(-'DGL 4'!$B$26*D525)) + ('DGL 4'!$P$4/'DGL 4'!$B$27)*(1-EXP(-'DGL 4'!$B$27*D525))+ ('DGL 4'!$P$5/'DGL 4'!$B$28)*(1-EXP(-'DGL 4'!$B$28*D525))</f>
        <v>-10.340565327726999</v>
      </c>
      <c r="G525" s="21">
        <f>(F525+Systeme!$C$21)/Systeme!$C$18</f>
        <v>0.99793188693445467</v>
      </c>
      <c r="I525" s="8">
        <f>('DGL 4'!$P$7/'DGL 4'!$B$26)*(1-EXP(-'DGL 4'!$B$26*D525)) + ('DGL 4'!$P$8/'DGL 4'!$B$27)*(1-EXP(-'DGL 4'!$B$27*D525))+ ('DGL 4'!$P$9/'DGL 4'!$B$28)*(1-EXP(-'DGL 4'!$B$28*D525))</f>
        <v>10.340538183535021</v>
      </c>
      <c r="J525" s="21">
        <f>(I525+Systeme!$K$21)/Systeme!$K$18</f>
        <v>2.0681076367070041E-2</v>
      </c>
      <c r="L525" s="8">
        <f t="shared" si="16"/>
        <v>2.7134712681458825E-5</v>
      </c>
      <c r="M525" s="21">
        <f>(L525+Systeme!$S$21)/Systeme!$S$18</f>
        <v>5.4269425362917653E-8</v>
      </c>
      <c r="O525" s="8">
        <f>('DGL 4'!$P$15/'DGL 4'!$B$26)*(1-EXP(-'DGL 4'!$B$26*D525)) + ('DGL 4'!$P$16/'DGL 4'!$B$27)*(1-EXP(-'DGL 4'!$B$27*D525))+ ('DGL 4'!$P$17/'DGL 4'!$B$28)*(1-EXP(-'DGL 4'!$B$28*D525))</f>
        <v>9.4792971198215392E-9</v>
      </c>
      <c r="P525" s="21">
        <f>(O525+Systeme!$AA$21)/Systeme!$AA$18</f>
        <v>4.7396485599107695E-12</v>
      </c>
    </row>
    <row r="526" spans="1:16" x14ac:dyDescent="0.25">
      <c r="A526" s="4">
        <f t="shared" si="17"/>
        <v>524</v>
      </c>
      <c r="D526" s="19">
        <f>A526*0.001 *Systeme!$G$6</f>
        <v>524</v>
      </c>
      <c r="F526" s="8">
        <f>('DGL 4'!$P$3/'DGL 4'!$B$26)*(1-EXP(-'DGL 4'!$B$26*D526)) + ('DGL 4'!$P$4/'DGL 4'!$B$27)*(1-EXP(-'DGL 4'!$B$27*D526))+ ('DGL 4'!$P$5/'DGL 4'!$B$28)*(1-EXP(-'DGL 4'!$B$28*D526))</f>
        <v>-10.360109913956324</v>
      </c>
      <c r="G526" s="21">
        <f>(F526+Systeme!$C$21)/Systeme!$C$18</f>
        <v>0.99792797801720878</v>
      </c>
      <c r="I526" s="8">
        <f>('DGL 4'!$P$7/'DGL 4'!$B$26)*(1-EXP(-'DGL 4'!$B$26*D526)) + ('DGL 4'!$P$8/'DGL 4'!$B$27)*(1-EXP(-'DGL 4'!$B$27*D526))+ ('DGL 4'!$P$9/'DGL 4'!$B$28)*(1-EXP(-'DGL 4'!$B$28*D526))</f>
        <v>10.360082666261549</v>
      </c>
      <c r="J526" s="21">
        <f>(I526+Systeme!$K$21)/Systeme!$K$18</f>
        <v>2.0720165332523098E-2</v>
      </c>
      <c r="L526" s="8">
        <f t="shared" si="16"/>
        <v>2.7238161138362811E-5</v>
      </c>
      <c r="M526" s="21">
        <f>(L526+Systeme!$S$21)/Systeme!$S$18</f>
        <v>5.4476322276725625E-8</v>
      </c>
      <c r="O526" s="8">
        <f>('DGL 4'!$P$15/'DGL 4'!$B$26)*(1-EXP(-'DGL 4'!$B$26*D526)) + ('DGL 4'!$P$16/'DGL 4'!$B$27)*(1-EXP(-'DGL 4'!$B$27*D526))+ ('DGL 4'!$P$17/'DGL 4'!$B$28)*(1-EXP(-'DGL 4'!$B$28*D526))</f>
        <v>9.5336358833450485E-9</v>
      </c>
      <c r="P526" s="21">
        <f>(O526+Systeme!$AA$21)/Systeme!$AA$18</f>
        <v>4.7668179416725241E-12</v>
      </c>
    </row>
    <row r="527" spans="1:16" x14ac:dyDescent="0.25">
      <c r="A527" s="4">
        <f t="shared" si="17"/>
        <v>525</v>
      </c>
      <c r="D527" s="19">
        <f>A527*0.001 *Systeme!$G$6</f>
        <v>525</v>
      </c>
      <c r="F527" s="8">
        <f>('DGL 4'!$P$3/'DGL 4'!$B$26)*(1-EXP(-'DGL 4'!$B$26*D527)) + ('DGL 4'!$P$4/'DGL 4'!$B$27)*(1-EXP(-'DGL 4'!$B$27*D527))+ ('DGL 4'!$P$5/'DGL 4'!$B$28)*(1-EXP(-'DGL 4'!$B$28*D527))</f>
        <v>-10.379653640246927</v>
      </c>
      <c r="G527" s="21">
        <f>(F527+Systeme!$C$21)/Systeme!$C$18</f>
        <v>0.99792406927195065</v>
      </c>
      <c r="I527" s="8">
        <f>('DGL 4'!$P$7/'DGL 4'!$B$26)*(1-EXP(-'DGL 4'!$B$26*D527)) + ('DGL 4'!$P$8/'DGL 4'!$B$27)*(1-EXP(-'DGL 4'!$B$27*D527))+ ('DGL 4'!$P$9/'DGL 4'!$B$28)*(1-EXP(-'DGL 4'!$B$28*D527))</f>
        <v>10.379626288853903</v>
      </c>
      <c r="J527" s="21">
        <f>(I527+Systeme!$K$21)/Systeme!$K$18</f>
        <v>2.0759252577707804E-2</v>
      </c>
      <c r="L527" s="8">
        <f t="shared" si="16"/>
        <v>2.7341804831795564E-5</v>
      </c>
      <c r="M527" s="21">
        <f>(L527+Systeme!$S$21)/Systeme!$S$18</f>
        <v>5.4683609663591127E-8</v>
      </c>
      <c r="O527" s="8">
        <f>('DGL 4'!$P$15/'DGL 4'!$B$26)*(1-EXP(-'DGL 4'!$B$26*D527)) + ('DGL 4'!$P$16/'DGL 4'!$B$27)*(1-EXP(-'DGL 4'!$B$27*D527))+ ('DGL 4'!$P$17/'DGL 4'!$B$28)*(1-EXP(-'DGL 4'!$B$28*D527))</f>
        <v>9.5881924374978389E-9</v>
      </c>
      <c r="P527" s="21">
        <f>(O527+Systeme!$AA$21)/Systeme!$AA$18</f>
        <v>4.7940962187489191E-12</v>
      </c>
    </row>
    <row r="528" spans="1:16" x14ac:dyDescent="0.25">
      <c r="A528" s="4">
        <f t="shared" si="17"/>
        <v>526</v>
      </c>
      <c r="D528" s="19">
        <f>A528*0.001 *Systeme!$G$6</f>
        <v>526</v>
      </c>
      <c r="F528" s="8">
        <f>('DGL 4'!$P$3/'DGL 4'!$B$26)*(1-EXP(-'DGL 4'!$B$26*D528)) + ('DGL 4'!$P$4/'DGL 4'!$B$27)*(1-EXP(-'DGL 4'!$B$27*D528))+ ('DGL 4'!$P$5/'DGL 4'!$B$28)*(1-EXP(-'DGL 4'!$B$28*D528))</f>
        <v>-10.39919650663664</v>
      </c>
      <c r="G528" s="21">
        <f>(F528+Systeme!$C$21)/Systeme!$C$18</f>
        <v>0.99792016069867262</v>
      </c>
      <c r="I528" s="8">
        <f>('DGL 4'!$P$7/'DGL 4'!$B$26)*(1-EXP(-'DGL 4'!$B$26*D528)) + ('DGL 4'!$P$8/'DGL 4'!$B$27)*(1-EXP(-'DGL 4'!$B$27*D528))+ ('DGL 4'!$P$9/'DGL 4'!$B$28)*(1-EXP(-'DGL 4'!$B$28*D528))</f>
        <v>10.39916905134992</v>
      </c>
      <c r="J528" s="21">
        <f>(I528+Systeme!$K$21)/Systeme!$K$18</f>
        <v>2.0798338102699841E-2</v>
      </c>
      <c r="L528" s="8">
        <f t="shared" si="16"/>
        <v>2.7445643752802441E-5</v>
      </c>
      <c r="M528" s="21">
        <f>(L528+Systeme!$S$21)/Systeme!$S$18</f>
        <v>5.4891287505604879E-8</v>
      </c>
      <c r="O528" s="8">
        <f>('DGL 4'!$P$15/'DGL 4'!$B$26)*(1-EXP(-'DGL 4'!$B$26*D528)) + ('DGL 4'!$P$16/'DGL 4'!$B$27)*(1-EXP(-'DGL 4'!$B$27*D528))+ ('DGL 4'!$P$17/'DGL 4'!$B$28)*(1-EXP(-'DGL 4'!$B$28*D528))</f>
        <v>9.6429668551382963E-9</v>
      </c>
      <c r="P528" s="21">
        <f>(O528+Systeme!$AA$21)/Systeme!$AA$18</f>
        <v>4.821483427569148E-12</v>
      </c>
    </row>
    <row r="529" spans="1:16" x14ac:dyDescent="0.25">
      <c r="A529" s="4">
        <f t="shared" si="17"/>
        <v>527</v>
      </c>
      <c r="D529" s="19">
        <f>A529*0.001 *Systeme!$G$6</f>
        <v>527</v>
      </c>
      <c r="F529" s="8">
        <f>('DGL 4'!$P$3/'DGL 4'!$B$26)*(1-EXP(-'DGL 4'!$B$26*D529)) + ('DGL 4'!$P$4/'DGL 4'!$B$27)*(1-EXP(-'DGL 4'!$B$27*D529))+ ('DGL 4'!$P$5/'DGL 4'!$B$28)*(1-EXP(-'DGL 4'!$B$28*D529))</f>
        <v>-10.418738513163396</v>
      </c>
      <c r="G529" s="21">
        <f>(F529+Systeme!$C$21)/Systeme!$C$18</f>
        <v>0.99791625229736725</v>
      </c>
      <c r="I529" s="8">
        <f>('DGL 4'!$P$7/'DGL 4'!$B$26)*(1-EXP(-'DGL 4'!$B$26*D529)) + ('DGL 4'!$P$8/'DGL 4'!$B$27)*(1-EXP(-'DGL 4'!$B$27*D529))+ ('DGL 4'!$P$9/'DGL 4'!$B$28)*(1-EXP(-'DGL 4'!$B$28*D529))</f>
        <v>10.418710953787546</v>
      </c>
      <c r="J529" s="21">
        <f>(I529+Systeme!$K$21)/Systeme!$K$18</f>
        <v>2.083742190757509E-2</v>
      </c>
      <c r="L529" s="8">
        <f t="shared" si="16"/>
        <v>2.7549677890308967E-5</v>
      </c>
      <c r="M529" s="21">
        <f>(L529+Systeme!$S$21)/Systeme!$S$18</f>
        <v>5.5099355780617934E-8</v>
      </c>
      <c r="O529" s="8">
        <f>('DGL 4'!$P$15/'DGL 4'!$B$26)*(1-EXP(-'DGL 4'!$B$26*D529)) + ('DGL 4'!$P$16/'DGL 4'!$B$27)*(1-EXP(-'DGL 4'!$B$27*D529))+ ('DGL 4'!$P$17/'DGL 4'!$B$28)*(1-EXP(-'DGL 4'!$B$28*D529))</f>
        <v>9.697959552600055E-9</v>
      </c>
      <c r="P529" s="21">
        <f>(O529+Systeme!$AA$21)/Systeme!$AA$18</f>
        <v>4.8489797763000279E-12</v>
      </c>
    </row>
    <row r="530" spans="1:16" x14ac:dyDescent="0.25">
      <c r="A530" s="4">
        <f t="shared" si="17"/>
        <v>528</v>
      </c>
      <c r="D530" s="19">
        <f>A530*0.001 *Systeme!$G$6</f>
        <v>528</v>
      </c>
      <c r="F530" s="8">
        <f>('DGL 4'!$P$3/'DGL 4'!$B$26)*(1-EXP(-'DGL 4'!$B$26*D530)) + ('DGL 4'!$P$4/'DGL 4'!$B$27)*(1-EXP(-'DGL 4'!$B$27*D530))+ ('DGL 4'!$P$5/'DGL 4'!$B$28)*(1-EXP(-'DGL 4'!$B$28*D530))</f>
        <v>-10.438279659864873</v>
      </c>
      <c r="G530" s="21">
        <f>(F530+Systeme!$C$21)/Systeme!$C$18</f>
        <v>0.99791234406802709</v>
      </c>
      <c r="I530" s="8">
        <f>('DGL 4'!$P$7/'DGL 4'!$B$26)*(1-EXP(-'DGL 4'!$B$26*D530)) + ('DGL 4'!$P$8/'DGL 4'!$B$27)*(1-EXP(-'DGL 4'!$B$27*D530))+ ('DGL 4'!$P$9/'DGL 4'!$B$28)*(1-EXP(-'DGL 4'!$B$28*D530))</f>
        <v>10.438251996204471</v>
      </c>
      <c r="J530" s="21">
        <f>(I530+Systeme!$K$21)/Systeme!$K$18</f>
        <v>2.0876503992408941E-2</v>
      </c>
      <c r="L530" s="8">
        <f t="shared" si="16"/>
        <v>2.7653907231297778E-5</v>
      </c>
      <c r="M530" s="21">
        <f>(L530+Systeme!$S$21)/Systeme!$S$18</f>
        <v>5.5307814462595558E-8</v>
      </c>
      <c r="O530" s="8">
        <f>('DGL 4'!$P$15/'DGL 4'!$B$26)*(1-EXP(-'DGL 4'!$B$26*D530)) + ('DGL 4'!$P$16/'DGL 4'!$B$27)*(1-EXP(-'DGL 4'!$B$27*D530))+ ('DGL 4'!$P$17/'DGL 4'!$B$28)*(1-EXP(-'DGL 4'!$B$28*D530))</f>
        <v>9.753171112750203E-9</v>
      </c>
      <c r="P530" s="21">
        <f>(O530+Systeme!$AA$21)/Systeme!$AA$18</f>
        <v>4.8765855563751014E-12</v>
      </c>
    </row>
    <row r="531" spans="1:16" x14ac:dyDescent="0.25">
      <c r="A531" s="4">
        <f t="shared" si="17"/>
        <v>529</v>
      </c>
      <c r="D531" s="19">
        <f>A531*0.001 *Systeme!$G$6</f>
        <v>529</v>
      </c>
      <c r="F531" s="8">
        <f>('DGL 4'!$P$3/'DGL 4'!$B$26)*(1-EXP(-'DGL 4'!$B$26*D531)) + ('DGL 4'!$P$4/'DGL 4'!$B$27)*(1-EXP(-'DGL 4'!$B$27*D531))+ ('DGL 4'!$P$5/'DGL 4'!$B$28)*(1-EXP(-'DGL 4'!$B$28*D531))</f>
        <v>-10.457819946779063</v>
      </c>
      <c r="G531" s="21">
        <f>(F531+Systeme!$C$21)/Systeme!$C$18</f>
        <v>0.99790843601064427</v>
      </c>
      <c r="I531" s="8">
        <f>('DGL 4'!$P$7/'DGL 4'!$B$26)*(1-EXP(-'DGL 4'!$B$26*D531)) + ('DGL 4'!$P$8/'DGL 4'!$B$27)*(1-EXP(-'DGL 4'!$B$27*D531))+ ('DGL 4'!$P$9/'DGL 4'!$B$28)*(1-EXP(-'DGL 4'!$B$28*D531))</f>
        <v>10.457792178638686</v>
      </c>
      <c r="J531" s="21">
        <f>(I531+Systeme!$K$21)/Systeme!$K$18</f>
        <v>2.0915584357277372E-2</v>
      </c>
      <c r="L531" s="8">
        <f t="shared" si="16"/>
        <v>2.7758331775352973E-5</v>
      </c>
      <c r="M531" s="21">
        <f>(L531+Systeme!$S$21)/Systeme!$S$18</f>
        <v>5.551666355070595E-8</v>
      </c>
      <c r="O531" s="8">
        <f>('DGL 4'!$P$15/'DGL 4'!$B$26)*(1-EXP(-'DGL 4'!$B$26*D531)) + ('DGL 4'!$P$16/'DGL 4'!$B$27)*(1-EXP(-'DGL 4'!$B$27*D531))+ ('DGL 4'!$P$17/'DGL 4'!$B$28)*(1-EXP(-'DGL 4'!$B$28*D531))</f>
        <v>9.8086019514886935E-9</v>
      </c>
      <c r="P531" s="21">
        <f>(O531+Systeme!$AA$21)/Systeme!$AA$18</f>
        <v>4.9043009757443464E-12</v>
      </c>
    </row>
    <row r="532" spans="1:16" x14ac:dyDescent="0.25">
      <c r="A532" s="4">
        <f t="shared" si="17"/>
        <v>530</v>
      </c>
      <c r="D532" s="19">
        <f>A532*0.001 *Systeme!$G$6</f>
        <v>530</v>
      </c>
      <c r="F532" s="8">
        <f>('DGL 4'!$P$3/'DGL 4'!$B$26)*(1-EXP(-'DGL 4'!$B$26*D532)) + ('DGL 4'!$P$4/'DGL 4'!$B$27)*(1-EXP(-'DGL 4'!$B$27*D532))+ ('DGL 4'!$P$5/'DGL 4'!$B$28)*(1-EXP(-'DGL 4'!$B$28*D532))</f>
        <v>-10.477359373943692</v>
      </c>
      <c r="G532" s="21">
        <f>(F532+Systeme!$C$21)/Systeme!$C$18</f>
        <v>0.99790452812521124</v>
      </c>
      <c r="I532" s="8">
        <f>('DGL 4'!$P$7/'DGL 4'!$B$26)*(1-EXP(-'DGL 4'!$B$26*D532)) + ('DGL 4'!$P$8/'DGL 4'!$B$27)*(1-EXP(-'DGL 4'!$B$27*D532))+ ('DGL 4'!$P$9/'DGL 4'!$B$28)*(1-EXP(-'DGL 4'!$B$28*D532))</f>
        <v>10.477331501127933</v>
      </c>
      <c r="J532" s="21">
        <f>(I532+Systeme!$K$21)/Systeme!$K$18</f>
        <v>2.0954663002255867E-2</v>
      </c>
      <c r="L532" s="8">
        <f t="shared" si="16"/>
        <v>2.7862951506415351E-5</v>
      </c>
      <c r="M532" s="21">
        <f>(L532+Systeme!$S$21)/Systeme!$S$18</f>
        <v>5.5725903012830701E-8</v>
      </c>
      <c r="O532" s="8">
        <f>('DGL 4'!$P$15/'DGL 4'!$B$26)*(1-EXP(-'DGL 4'!$B$26*D532)) + ('DGL 4'!$P$16/'DGL 4'!$B$27)*(1-EXP(-'DGL 4'!$B$27*D532))+ ('DGL 4'!$P$17/'DGL 4'!$B$28)*(1-EXP(-'DGL 4'!$B$28*D532))</f>
        <v>9.8642521408065509E-9</v>
      </c>
      <c r="P532" s="21">
        <f>(O532+Systeme!$AA$21)/Systeme!$AA$18</f>
        <v>4.9321260704032754E-12</v>
      </c>
    </row>
    <row r="533" spans="1:16" x14ac:dyDescent="0.25">
      <c r="A533" s="4">
        <f t="shared" si="17"/>
        <v>531</v>
      </c>
      <c r="D533" s="19">
        <f>A533*0.001 *Systeme!$G$6</f>
        <v>531</v>
      </c>
      <c r="F533" s="8">
        <f>('DGL 4'!$P$3/'DGL 4'!$B$26)*(1-EXP(-'DGL 4'!$B$26*D533)) + ('DGL 4'!$P$4/'DGL 4'!$B$27)*(1-EXP(-'DGL 4'!$B$27*D533))+ ('DGL 4'!$P$5/'DGL 4'!$B$28)*(1-EXP(-'DGL 4'!$B$28*D533))</f>
        <v>-10.496897941396648</v>
      </c>
      <c r="G533" s="21">
        <f>(F533+Systeme!$C$21)/Systeme!$C$18</f>
        <v>0.99790062041172056</v>
      </c>
      <c r="I533" s="8">
        <f>('DGL 4'!$P$7/'DGL 4'!$B$26)*(1-EXP(-'DGL 4'!$B$26*D533)) + ('DGL 4'!$P$8/'DGL 4'!$B$27)*(1-EXP(-'DGL 4'!$B$27*D533))+ ('DGL 4'!$P$9/'DGL 4'!$B$28)*(1-EXP(-'DGL 4'!$B$28*D533))</f>
        <v>10.496869963710102</v>
      </c>
      <c r="J533" s="21">
        <f>(I533+Systeme!$K$21)/Systeme!$K$18</f>
        <v>2.0993739927420204E-2</v>
      </c>
      <c r="L533" s="8">
        <f t="shared" si="16"/>
        <v>2.796776642389814E-5</v>
      </c>
      <c r="M533" s="21">
        <f>(L533+Systeme!$S$21)/Systeme!$S$18</f>
        <v>5.5935532847796278E-8</v>
      </c>
      <c r="O533" s="8">
        <f>('DGL 4'!$P$15/'DGL 4'!$B$26)*(1-EXP(-'DGL 4'!$B$26*D533)) + ('DGL 4'!$P$16/'DGL 4'!$B$27)*(1-EXP(-'DGL 4'!$B$27*D533))+ ('DGL 4'!$P$17/'DGL 4'!$B$28)*(1-EXP(-'DGL 4'!$B$28*D533))</f>
        <v>9.9201222674739908E-9</v>
      </c>
      <c r="P533" s="21">
        <f>(O533+Systeme!$AA$21)/Systeme!$AA$18</f>
        <v>4.9600611337369955E-12</v>
      </c>
    </row>
    <row r="534" spans="1:16" x14ac:dyDescent="0.25">
      <c r="A534" s="4">
        <f t="shared" si="17"/>
        <v>532</v>
      </c>
      <c r="D534" s="19">
        <f>A534*0.001 *Systeme!$G$6</f>
        <v>532</v>
      </c>
      <c r="F534" s="8">
        <f>('DGL 4'!$P$3/'DGL 4'!$B$26)*(1-EXP(-'DGL 4'!$B$26*D534)) + ('DGL 4'!$P$4/'DGL 4'!$B$27)*(1-EXP(-'DGL 4'!$B$27*D534))+ ('DGL 4'!$P$5/'DGL 4'!$B$28)*(1-EXP(-'DGL 4'!$B$28*D534))</f>
        <v>-10.516435649175653</v>
      </c>
      <c r="G534" s="21">
        <f>(F534+Systeme!$C$21)/Systeme!$C$18</f>
        <v>0.99789671287016479</v>
      </c>
      <c r="I534" s="8">
        <f>('DGL 4'!$P$7/'DGL 4'!$B$26)*(1-EXP(-'DGL 4'!$B$26*D534)) + ('DGL 4'!$P$8/'DGL 4'!$B$27)*(1-EXP(-'DGL 4'!$B$27*D534))+ ('DGL 4'!$P$9/'DGL 4'!$B$28)*(1-EXP(-'DGL 4'!$B$28*D534))</f>
        <v>10.516407566423103</v>
      </c>
      <c r="J534" s="21">
        <f>(I534+Systeme!$K$21)/Systeme!$K$18</f>
        <v>2.1032815132846206E-2</v>
      </c>
      <c r="L534" s="8">
        <f t="shared" si="16"/>
        <v>2.8072776476264875E-5</v>
      </c>
      <c r="M534" s="21">
        <f>(L534+Systeme!$S$21)/Systeme!$S$18</f>
        <v>5.6145552952529751E-8</v>
      </c>
      <c r="O534" s="8">
        <f>('DGL 4'!$P$15/'DGL 4'!$B$26)*(1-EXP(-'DGL 4'!$B$26*D534)) + ('DGL 4'!$P$16/'DGL 4'!$B$27)*(1-EXP(-'DGL 4'!$B$27*D534))+ ('DGL 4'!$P$17/'DGL 4'!$B$28)*(1-EXP(-'DGL 4'!$B$28*D534))</f>
        <v>9.9760737977752645E-9</v>
      </c>
      <c r="P534" s="21">
        <f>(O534+Systeme!$AA$21)/Systeme!$AA$18</f>
        <v>4.9880368988876324E-12</v>
      </c>
    </row>
    <row r="535" spans="1:16" x14ac:dyDescent="0.25">
      <c r="A535" s="4">
        <f t="shared" si="17"/>
        <v>533</v>
      </c>
      <c r="D535" s="19">
        <f>A535*0.001 *Systeme!$G$6</f>
        <v>533</v>
      </c>
      <c r="F535" s="8">
        <f>('DGL 4'!$P$3/'DGL 4'!$B$26)*(1-EXP(-'DGL 4'!$B$26*D535)) + ('DGL 4'!$P$4/'DGL 4'!$B$27)*(1-EXP(-'DGL 4'!$B$27*D535))+ ('DGL 4'!$P$5/'DGL 4'!$B$28)*(1-EXP(-'DGL 4'!$B$28*D535))</f>
        <v>-10.535972497318754</v>
      </c>
      <c r="G535" s="21">
        <f>(F535+Systeme!$C$21)/Systeme!$C$18</f>
        <v>0.99789280550053627</v>
      </c>
      <c r="I535" s="8">
        <f>('DGL 4'!$P$7/'DGL 4'!$B$26)*(1-EXP(-'DGL 4'!$B$26*D535)) + ('DGL 4'!$P$8/'DGL 4'!$B$27)*(1-EXP(-'DGL 4'!$B$27*D535))+ ('DGL 4'!$P$9/'DGL 4'!$B$28)*(1-EXP(-'DGL 4'!$B$28*D535))</f>
        <v>10.535944309304645</v>
      </c>
      <c r="J535" s="21">
        <f>(I535+Systeme!$K$21)/Systeme!$K$18</f>
        <v>2.1071888618609289E-2</v>
      </c>
      <c r="L535" s="8">
        <f t="shared" si="16"/>
        <v>2.8177981724491086E-5</v>
      </c>
      <c r="M535" s="21">
        <f>(L535+Systeme!$S$21)/Systeme!$S$18</f>
        <v>5.6355963448982172E-8</v>
      </c>
      <c r="O535" s="8">
        <f>('DGL 4'!$P$15/'DGL 4'!$B$26)*(1-EXP(-'DGL 4'!$B$26*D535)) + ('DGL 4'!$P$16/'DGL 4'!$B$27)*(1-EXP(-'DGL 4'!$B$27*D535))+ ('DGL 4'!$P$17/'DGL 4'!$B$28)*(1-EXP(-'DGL 4'!$B$28*D535))</f>
        <v>1.0032385040336517E-8</v>
      </c>
      <c r="P535" s="21">
        <f>(O535+Systeme!$AA$21)/Systeme!$AA$18</f>
        <v>5.016192520168258E-12</v>
      </c>
    </row>
    <row r="536" spans="1:16" x14ac:dyDescent="0.25">
      <c r="A536" s="4">
        <f t="shared" si="17"/>
        <v>534</v>
      </c>
      <c r="D536" s="19">
        <f>A536*0.001 *Systeme!$G$6</f>
        <v>534</v>
      </c>
      <c r="F536" s="8">
        <f>('DGL 4'!$P$3/'DGL 4'!$B$26)*(1-EXP(-'DGL 4'!$B$26*D536)) + ('DGL 4'!$P$4/'DGL 4'!$B$27)*(1-EXP(-'DGL 4'!$B$27*D536))+ ('DGL 4'!$P$5/'DGL 4'!$B$28)*(1-EXP(-'DGL 4'!$B$28*D536))</f>
        <v>-10.55550848586352</v>
      </c>
      <c r="G536" s="21">
        <f>(F536+Systeme!$C$21)/Systeme!$C$18</f>
        <v>0.99788889830282734</v>
      </c>
      <c r="I536" s="8">
        <f>('DGL 4'!$P$7/'DGL 4'!$B$26)*(1-EXP(-'DGL 4'!$B$26*D536)) + ('DGL 4'!$P$8/'DGL 4'!$B$27)*(1-EXP(-'DGL 4'!$B$27*D536))+ ('DGL 4'!$P$9/'DGL 4'!$B$28)*(1-EXP(-'DGL 4'!$B$28*D536))</f>
        <v>10.555480192392649</v>
      </c>
      <c r="J536" s="21">
        <f>(I536+Systeme!$K$21)/Systeme!$K$18</f>
        <v>2.1110960384785299E-2</v>
      </c>
      <c r="L536" s="8">
        <f t="shared" si="16"/>
        <v>2.8283382092732061E-5</v>
      </c>
      <c r="M536" s="21">
        <f>(L536+Systeme!$S$21)/Systeme!$S$18</f>
        <v>5.6566764185464121E-8</v>
      </c>
      <c r="O536" s="8">
        <f>('DGL 4'!$P$15/'DGL 4'!$B$26)*(1-EXP(-'DGL 4'!$B$26*D536)) + ('DGL 4'!$P$16/'DGL 4'!$B$27)*(1-EXP(-'DGL 4'!$B$27*D536))+ ('DGL 4'!$P$17/'DGL 4'!$B$28)*(1-EXP(-'DGL 4'!$B$28*D536))</f>
        <v>1.0088778344859162E-8</v>
      </c>
      <c r="P536" s="21">
        <f>(O536+Systeme!$AA$21)/Systeme!$AA$18</f>
        <v>5.0443891724295807E-12</v>
      </c>
    </row>
    <row r="537" spans="1:16" x14ac:dyDescent="0.25">
      <c r="A537" s="4">
        <f t="shared" si="17"/>
        <v>535</v>
      </c>
      <c r="D537" s="19">
        <f>A537*0.001 *Systeme!$G$6</f>
        <v>535</v>
      </c>
      <c r="F537" s="8">
        <f>('DGL 4'!$P$3/'DGL 4'!$B$26)*(1-EXP(-'DGL 4'!$B$26*D537)) + ('DGL 4'!$P$4/'DGL 4'!$B$27)*(1-EXP(-'DGL 4'!$B$27*D537))+ ('DGL 4'!$P$5/'DGL 4'!$B$28)*(1-EXP(-'DGL 4'!$B$28*D537))</f>
        <v>-10.575043614848099</v>
      </c>
      <c r="G537" s="21">
        <f>(F537+Systeme!$C$21)/Systeme!$C$18</f>
        <v>0.99788499127703034</v>
      </c>
      <c r="I537" s="8">
        <f>('DGL 4'!$P$7/'DGL 4'!$B$26)*(1-EXP(-'DGL 4'!$B$26*D537)) + ('DGL 4'!$P$8/'DGL 4'!$B$27)*(1-EXP(-'DGL 4'!$B$27*D537))+ ('DGL 4'!$P$9/'DGL 4'!$B$28)*(1-EXP(-'DGL 4'!$B$28*D537))</f>
        <v>10.575015215724926</v>
      </c>
      <c r="J537" s="21">
        <f>(I537+Systeme!$K$21)/Systeme!$K$18</f>
        <v>2.1150030431449852E-2</v>
      </c>
      <c r="L537" s="8">
        <f t="shared" si="16"/>
        <v>2.8388977640015668E-5</v>
      </c>
      <c r="M537" s="21">
        <f>(L537+Systeme!$S$21)/Systeme!$S$18</f>
        <v>5.6777955280031338E-8</v>
      </c>
      <c r="O537" s="8">
        <f>('DGL 4'!$P$15/'DGL 4'!$B$26)*(1-EXP(-'DGL 4'!$B$26*D537)) + ('DGL 4'!$P$16/'DGL 4'!$B$27)*(1-EXP(-'DGL 4'!$B$27*D537))+ ('DGL 4'!$P$17/'DGL 4'!$B$28)*(1-EXP(-'DGL 4'!$B$28*D537))</f>
        <v>1.0145532191273288E-8</v>
      </c>
      <c r="P537" s="21">
        <f>(O537+Systeme!$AA$21)/Systeme!$AA$18</f>
        <v>5.0727660956366438E-12</v>
      </c>
    </row>
    <row r="538" spans="1:16" x14ac:dyDescent="0.25">
      <c r="A538" s="4">
        <f t="shared" si="17"/>
        <v>536</v>
      </c>
      <c r="D538" s="19">
        <f>A538*0.001 *Systeme!$G$6</f>
        <v>536</v>
      </c>
      <c r="F538" s="8">
        <f>('DGL 4'!$P$3/'DGL 4'!$B$26)*(1-EXP(-'DGL 4'!$B$26*D538)) + ('DGL 4'!$P$4/'DGL 4'!$B$27)*(1-EXP(-'DGL 4'!$B$27*D538))+ ('DGL 4'!$P$5/'DGL 4'!$B$28)*(1-EXP(-'DGL 4'!$B$28*D538))</f>
        <v>-10.594577884310011</v>
      </c>
      <c r="G538" s="21">
        <f>(F538+Systeme!$C$21)/Systeme!$C$18</f>
        <v>0.99788108442313805</v>
      </c>
      <c r="I538" s="8">
        <f>('DGL 4'!$P$7/'DGL 4'!$B$26)*(1-EXP(-'DGL 4'!$B$26*D538)) + ('DGL 4'!$P$8/'DGL 4'!$B$27)*(1-EXP(-'DGL 4'!$B$27*D538))+ ('DGL 4'!$P$9/'DGL 4'!$B$28)*(1-EXP(-'DGL 4'!$B$28*D538))</f>
        <v>10.594549379339348</v>
      </c>
      <c r="J538" s="21">
        <f>(I538+Systeme!$K$21)/Systeme!$K$18</f>
        <v>2.1189098758678696E-2</v>
      </c>
      <c r="L538" s="8">
        <f t="shared" si="16"/>
        <v>2.8494768294221647E-5</v>
      </c>
      <c r="M538" s="21">
        <f>(L538+Systeme!$S$21)/Systeme!$S$18</f>
        <v>5.6989536588443292E-8</v>
      </c>
      <c r="O538" s="8">
        <f>('DGL 4'!$P$15/'DGL 4'!$B$26)*(1-EXP(-'DGL 4'!$B$26*D538)) + ('DGL 4'!$P$16/'DGL 4'!$B$27)*(1-EXP(-'DGL 4'!$B$27*D538))+ ('DGL 4'!$P$17/'DGL 4'!$B$28)*(1-EXP(-'DGL 4'!$B$28*D538))</f>
        <v>1.0202368757542685E-8</v>
      </c>
      <c r="P538" s="21">
        <f>(O538+Systeme!$AA$21)/Systeme!$AA$18</f>
        <v>5.1011843787713426E-12</v>
      </c>
    </row>
    <row r="539" spans="1:16" x14ac:dyDescent="0.25">
      <c r="A539" s="4">
        <f t="shared" si="17"/>
        <v>537</v>
      </c>
      <c r="D539" s="19">
        <f>A539*0.001 *Systeme!$G$6</f>
        <v>537</v>
      </c>
      <c r="F539" s="8">
        <f>('DGL 4'!$P$3/'DGL 4'!$B$26)*(1-EXP(-'DGL 4'!$B$26*D539)) + ('DGL 4'!$P$4/'DGL 4'!$B$27)*(1-EXP(-'DGL 4'!$B$27*D539))+ ('DGL 4'!$P$5/'DGL 4'!$B$28)*(1-EXP(-'DGL 4'!$B$28*D539))</f>
        <v>-10.614111294287191</v>
      </c>
      <c r="G539" s="21">
        <f>(F539+Systeme!$C$21)/Systeme!$C$18</f>
        <v>0.9978771777411426</v>
      </c>
      <c r="I539" s="8">
        <f>('DGL 4'!$P$7/'DGL 4'!$B$26)*(1-EXP(-'DGL 4'!$B$26*D539)) + ('DGL 4'!$P$8/'DGL 4'!$B$27)*(1-EXP(-'DGL 4'!$B$27*D539))+ ('DGL 4'!$P$9/'DGL 4'!$B$28)*(1-EXP(-'DGL 4'!$B$28*D539))</f>
        <v>10.614082683273695</v>
      </c>
      <c r="J539" s="21">
        <f>(I539+Systeme!$K$21)/Systeme!$K$18</f>
        <v>2.122816536654739E-2</v>
      </c>
      <c r="L539" s="8">
        <f t="shared" si="16"/>
        <v>2.8600754068413767E-5</v>
      </c>
      <c r="M539" s="21">
        <f>(L539+Systeme!$S$21)/Systeme!$S$18</f>
        <v>5.7201508136827532E-8</v>
      </c>
      <c r="O539" s="8">
        <f>('DGL 4'!$P$15/'DGL 4'!$B$26)*(1-EXP(-'DGL 4'!$B$26*D539)) + ('DGL 4'!$P$16/'DGL 4'!$B$27)*(1-EXP(-'DGL 4'!$B$27*D539))+ ('DGL 4'!$P$17/'DGL 4'!$B$28)*(1-EXP(-'DGL 4'!$B$28*D539))</f>
        <v>1.0259427746586725E-8</v>
      </c>
      <c r="P539" s="21">
        <f>(O539+Systeme!$AA$21)/Systeme!$AA$18</f>
        <v>5.1297138732933622E-12</v>
      </c>
    </row>
    <row r="540" spans="1:16" x14ac:dyDescent="0.25">
      <c r="A540" s="4">
        <f t="shared" si="17"/>
        <v>538</v>
      </c>
      <c r="D540" s="19">
        <f>A540*0.001 *Systeme!$G$6</f>
        <v>538</v>
      </c>
      <c r="F540" s="8">
        <f>('DGL 4'!$P$3/'DGL 4'!$B$26)*(1-EXP(-'DGL 4'!$B$26*D540)) + ('DGL 4'!$P$4/'DGL 4'!$B$27)*(1-EXP(-'DGL 4'!$B$27*D540))+ ('DGL 4'!$P$5/'DGL 4'!$B$28)*(1-EXP(-'DGL 4'!$B$28*D540))</f>
        <v>-10.633643844817527</v>
      </c>
      <c r="G540" s="21">
        <f>(F540+Systeme!$C$21)/Systeme!$C$18</f>
        <v>0.99787327123103642</v>
      </c>
      <c r="I540" s="8">
        <f>('DGL 4'!$P$7/'DGL 4'!$B$26)*(1-EXP(-'DGL 4'!$B$26*D540)) + ('DGL 4'!$P$8/'DGL 4'!$B$27)*(1-EXP(-'DGL 4'!$B$27*D540))+ ('DGL 4'!$P$9/'DGL 4'!$B$28)*(1-EXP(-'DGL 4'!$B$28*D540))</f>
        <v>10.633615127565854</v>
      </c>
      <c r="J540" s="21">
        <f>(I540+Systeme!$K$21)/Systeme!$K$18</f>
        <v>2.1267230255131709E-2</v>
      </c>
      <c r="L540" s="8">
        <f t="shared" si="16"/>
        <v>2.8706934964124221E-5</v>
      </c>
      <c r="M540" s="21">
        <f>(L540+Systeme!$S$21)/Systeme!$S$18</f>
        <v>5.741386992824844E-8</v>
      </c>
      <c r="O540" s="8">
        <f>('DGL 4'!$P$15/'DGL 4'!$B$26)*(1-EXP(-'DGL 4'!$B$26*D540)) + ('DGL 4'!$P$16/'DGL 4'!$B$27)*(1-EXP(-'DGL 4'!$B$27*D540))+ ('DGL 4'!$P$17/'DGL 4'!$B$28)*(1-EXP(-'DGL 4'!$B$28*D540))</f>
        <v>1.0316709402567736E-8</v>
      </c>
      <c r="P540" s="21">
        <f>(O540+Systeme!$AA$21)/Systeme!$AA$18</f>
        <v>5.1583547012838683E-12</v>
      </c>
    </row>
    <row r="541" spans="1:16" x14ac:dyDescent="0.25">
      <c r="A541" s="4">
        <f t="shared" si="17"/>
        <v>539</v>
      </c>
      <c r="D541" s="19">
        <f>A541*0.001 *Systeme!$G$6</f>
        <v>539</v>
      </c>
      <c r="F541" s="8">
        <f>('DGL 4'!$P$3/'DGL 4'!$B$26)*(1-EXP(-'DGL 4'!$B$26*D541)) + ('DGL 4'!$P$4/'DGL 4'!$B$27)*(1-EXP(-'DGL 4'!$B$27*D541))+ ('DGL 4'!$P$5/'DGL 4'!$B$28)*(1-EXP(-'DGL 4'!$B$28*D541))</f>
        <v>-10.6531755359388</v>
      </c>
      <c r="G541" s="21">
        <f>(F541+Systeme!$C$21)/Systeme!$C$18</f>
        <v>0.99786936489281219</v>
      </c>
      <c r="I541" s="8">
        <f>('DGL 4'!$P$7/'DGL 4'!$B$26)*(1-EXP(-'DGL 4'!$B$26*D541)) + ('DGL 4'!$P$8/'DGL 4'!$B$27)*(1-EXP(-'DGL 4'!$B$27*D541))+ ('DGL 4'!$P$9/'DGL 4'!$B$28)*(1-EXP(-'DGL 4'!$B$28*D541))</f>
        <v>10.653146712253617</v>
      </c>
      <c r="J541" s="21">
        <f>(I541+Systeme!$K$21)/Systeme!$K$18</f>
        <v>2.1306293424507235E-2</v>
      </c>
      <c r="L541" s="8">
        <f t="shared" si="16"/>
        <v>2.8813310968505215E-5</v>
      </c>
      <c r="M541" s="21">
        <f>(L541+Systeme!$S$21)/Systeme!$S$18</f>
        <v>5.762662193701043E-8</v>
      </c>
      <c r="O541" s="8">
        <f>('DGL 4'!$P$15/'DGL 4'!$B$26)*(1-EXP(-'DGL 4'!$B$26*D541)) + ('DGL 4'!$P$16/'DGL 4'!$B$27)*(1-EXP(-'DGL 4'!$B$27*D541))+ ('DGL 4'!$P$17/'DGL 4'!$B$28)*(1-EXP(-'DGL 4'!$B$28*D541))</f>
        <v>1.0374214138783588E-8</v>
      </c>
      <c r="P541" s="21">
        <f>(O541+Systeme!$AA$21)/Systeme!$AA$18</f>
        <v>5.1871070693917938E-12</v>
      </c>
    </row>
    <row r="542" spans="1:16" x14ac:dyDescent="0.25">
      <c r="A542" s="4">
        <f t="shared" si="17"/>
        <v>540</v>
      </c>
      <c r="D542" s="19">
        <f>A542*0.001 *Systeme!$G$6</f>
        <v>540</v>
      </c>
      <c r="F542" s="8">
        <f>('DGL 4'!$P$3/'DGL 4'!$B$26)*(1-EXP(-'DGL 4'!$B$26*D542)) + ('DGL 4'!$P$4/'DGL 4'!$B$27)*(1-EXP(-'DGL 4'!$B$27*D542))+ ('DGL 4'!$P$5/'DGL 4'!$B$28)*(1-EXP(-'DGL 4'!$B$28*D542))</f>
        <v>-10.672706367688894</v>
      </c>
      <c r="G542" s="21">
        <f>(F542+Systeme!$C$21)/Systeme!$C$18</f>
        <v>0.99786545872646215</v>
      </c>
      <c r="I542" s="8">
        <f>('DGL 4'!$P$7/'DGL 4'!$B$26)*(1-EXP(-'DGL 4'!$B$26*D542)) + ('DGL 4'!$P$8/'DGL 4'!$B$27)*(1-EXP(-'DGL 4'!$B$27*D542))+ ('DGL 4'!$P$9/'DGL 4'!$B$28)*(1-EXP(-'DGL 4'!$B$28*D542))</f>
        <v>10.672677437374878</v>
      </c>
      <c r="J542" s="21">
        <f>(I542+Systeme!$K$21)/Systeme!$K$18</f>
        <v>2.1345354874749756E-2</v>
      </c>
      <c r="L542" s="8">
        <f t="shared" si="16"/>
        <v>2.8919882074205424E-5</v>
      </c>
      <c r="M542" s="21">
        <f>(L542+Systeme!$S$21)/Systeme!$S$18</f>
        <v>5.7839764148410851E-8</v>
      </c>
      <c r="O542" s="8">
        <f>('DGL 4'!$P$15/'DGL 4'!$B$26)*(1-EXP(-'DGL 4'!$B$26*D542)) + ('DGL 4'!$P$16/'DGL 4'!$B$27)*(1-EXP(-'DGL 4'!$B$27*D542))+ ('DGL 4'!$P$17/'DGL 4'!$B$28)*(1-EXP(-'DGL 4'!$B$28*D542))</f>
        <v>1.0431942201131333E-8</v>
      </c>
      <c r="P542" s="21">
        <f>(O542+Systeme!$AA$21)/Systeme!$AA$18</f>
        <v>5.215971100565667E-12</v>
      </c>
    </row>
    <row r="543" spans="1:16" x14ac:dyDescent="0.25">
      <c r="A543" s="4">
        <f t="shared" si="17"/>
        <v>541</v>
      </c>
      <c r="D543" s="19">
        <f>A543*0.001 *Systeme!$G$6</f>
        <v>541</v>
      </c>
      <c r="F543" s="8">
        <f>('DGL 4'!$P$3/'DGL 4'!$B$26)*(1-EXP(-'DGL 4'!$B$26*D543)) + ('DGL 4'!$P$4/'DGL 4'!$B$27)*(1-EXP(-'DGL 4'!$B$27*D543))+ ('DGL 4'!$P$5/'DGL 4'!$B$28)*(1-EXP(-'DGL 4'!$B$28*D543))</f>
        <v>-10.692236340105486</v>
      </c>
      <c r="G543" s="21">
        <f>(F543+Systeme!$C$21)/Systeme!$C$18</f>
        <v>0.99786155273197896</v>
      </c>
      <c r="I543" s="8">
        <f>('DGL 4'!$P$7/'DGL 4'!$B$26)*(1-EXP(-'DGL 4'!$B$26*D543)) + ('DGL 4'!$P$8/'DGL 4'!$B$27)*(1-EXP(-'DGL 4'!$B$27*D543))+ ('DGL 4'!$P$9/'DGL 4'!$B$28)*(1-EXP(-'DGL 4'!$B$28*D543))</f>
        <v>10.692207302967324</v>
      </c>
      <c r="J543" s="21">
        <f>(I543+Systeme!$K$21)/Systeme!$K$18</f>
        <v>2.1384414605934647E-2</v>
      </c>
      <c r="L543" s="8">
        <f t="shared" si="16"/>
        <v>2.902664826820835E-5</v>
      </c>
      <c r="M543" s="21">
        <f>(L543+Systeme!$S$21)/Systeme!$S$18</f>
        <v>5.80532965364167E-8</v>
      </c>
      <c r="O543" s="8">
        <f>('DGL 4'!$P$15/'DGL 4'!$B$26)*(1-EXP(-'DGL 4'!$B$26*D543)) + ('DGL 4'!$P$16/'DGL 4'!$B$27)*(1-EXP(-'DGL 4'!$B$27*D543))+ ('DGL 4'!$P$17/'DGL 4'!$B$28)*(1-EXP(-'DGL 4'!$B$28*D543))</f>
        <v>1.0489894171610697E-8</v>
      </c>
      <c r="P543" s="21">
        <f>(O543+Systeme!$AA$21)/Systeme!$AA$18</f>
        <v>5.2449470858053486E-12</v>
      </c>
    </row>
    <row r="544" spans="1:16" x14ac:dyDescent="0.25">
      <c r="A544" s="4">
        <f t="shared" si="17"/>
        <v>542</v>
      </c>
      <c r="D544" s="19">
        <f>A544*0.001 *Systeme!$G$6</f>
        <v>542</v>
      </c>
      <c r="F544" s="8">
        <f>('DGL 4'!$P$3/'DGL 4'!$B$26)*(1-EXP(-'DGL 4'!$B$26*D544)) + ('DGL 4'!$P$4/'DGL 4'!$B$27)*(1-EXP(-'DGL 4'!$B$27*D544))+ ('DGL 4'!$P$5/'DGL 4'!$B$28)*(1-EXP(-'DGL 4'!$B$28*D544))</f>
        <v>-10.711765453226567</v>
      </c>
      <c r="G544" s="21">
        <f>(F544+Systeme!$C$21)/Systeme!$C$18</f>
        <v>0.99785764690935463</v>
      </c>
      <c r="I544" s="8">
        <f>('DGL 4'!$P$7/'DGL 4'!$B$26)*(1-EXP(-'DGL 4'!$B$26*D544)) + ('DGL 4'!$P$8/'DGL 4'!$B$27)*(1-EXP(-'DGL 4'!$B$27*D544))+ ('DGL 4'!$P$9/'DGL 4'!$B$28)*(1-EXP(-'DGL 4'!$B$28*D544))</f>
        <v>10.711736309068948</v>
      </c>
      <c r="J544" s="21">
        <f>(I544+Systeme!$K$21)/Systeme!$K$18</f>
        <v>2.1423472618137897E-2</v>
      </c>
      <c r="L544" s="8">
        <f t="shared" si="16"/>
        <v>2.9133609548491306E-5</v>
      </c>
      <c r="M544" s="21">
        <f>(L544+Systeme!$S$21)/Systeme!$S$18</f>
        <v>5.8267219096982614E-8</v>
      </c>
      <c r="O544" s="8">
        <f>('DGL 4'!$P$15/'DGL 4'!$B$26)*(1-EXP(-'DGL 4'!$B$26*D544)) + ('DGL 4'!$P$16/'DGL 4'!$B$27)*(1-EXP(-'DGL 4'!$B$27*D544))+ ('DGL 4'!$P$17/'DGL 4'!$B$28)*(1-EXP(-'DGL 4'!$B$28*D544))</f>
        <v>1.0548070296552414E-8</v>
      </c>
      <c r="P544" s="21">
        <f>(O544+Systeme!$AA$21)/Systeme!$AA$18</f>
        <v>5.2740351482762069E-12</v>
      </c>
    </row>
    <row r="545" spans="1:16" x14ac:dyDescent="0.25">
      <c r="A545" s="4">
        <f t="shared" si="17"/>
        <v>543</v>
      </c>
      <c r="D545" s="19">
        <f>A545*0.001 *Systeme!$G$6</f>
        <v>543</v>
      </c>
      <c r="F545" s="8">
        <f>('DGL 4'!$P$3/'DGL 4'!$B$26)*(1-EXP(-'DGL 4'!$B$26*D545)) + ('DGL 4'!$P$4/'DGL 4'!$B$27)*(1-EXP(-'DGL 4'!$B$27*D545))+ ('DGL 4'!$P$5/'DGL 4'!$B$28)*(1-EXP(-'DGL 4'!$B$28*D545))</f>
        <v>-10.731293707089815</v>
      </c>
      <c r="G545" s="21">
        <f>(F545+Systeme!$C$21)/Systeme!$C$18</f>
        <v>0.99785374125858195</v>
      </c>
      <c r="I545" s="8">
        <f>('DGL 4'!$P$7/'DGL 4'!$B$26)*(1-EXP(-'DGL 4'!$B$26*D545)) + ('DGL 4'!$P$8/'DGL 4'!$B$27)*(1-EXP(-'DGL 4'!$B$27*D545))+ ('DGL 4'!$P$9/'DGL 4'!$B$28)*(1-EXP(-'DGL 4'!$B$28*D545))</f>
        <v>10.731264455717445</v>
      </c>
      <c r="J545" s="21">
        <f>(I545+Systeme!$K$21)/Systeme!$K$18</f>
        <v>2.1462528911434891E-2</v>
      </c>
      <c r="L545" s="8">
        <f t="shared" si="16"/>
        <v>2.9240765898654649E-5</v>
      </c>
      <c r="M545" s="21">
        <f>(L545+Systeme!$S$21)/Systeme!$S$18</f>
        <v>5.8481531797309301E-8</v>
      </c>
      <c r="O545" s="8">
        <f>('DGL 4'!$P$15/'DGL 4'!$B$26)*(1-EXP(-'DGL 4'!$B$26*D545)) + ('DGL 4'!$P$16/'DGL 4'!$B$27)*(1-EXP(-'DGL 4'!$B$27*D545))+ ('DGL 4'!$P$17/'DGL 4'!$B$28)*(1-EXP(-'DGL 4'!$B$28*D545))</f>
        <v>1.060647098838699E-8</v>
      </c>
      <c r="P545" s="21">
        <f>(O545+Systeme!$AA$21)/Systeme!$AA$18</f>
        <v>5.3032354941934948E-12</v>
      </c>
    </row>
    <row r="546" spans="1:16" x14ac:dyDescent="0.25">
      <c r="A546" s="4">
        <f t="shared" si="17"/>
        <v>544</v>
      </c>
      <c r="D546" s="19">
        <f>A546*0.001 *Systeme!$G$6</f>
        <v>544</v>
      </c>
      <c r="F546" s="8">
        <f>('DGL 4'!$P$3/'DGL 4'!$B$26)*(1-EXP(-'DGL 4'!$B$26*D546)) + ('DGL 4'!$P$4/'DGL 4'!$B$27)*(1-EXP(-'DGL 4'!$B$27*D546))+ ('DGL 4'!$P$5/'DGL 4'!$B$28)*(1-EXP(-'DGL 4'!$B$28*D546))</f>
        <v>-10.750821101733115</v>
      </c>
      <c r="G546" s="21">
        <f>(F546+Systeme!$C$21)/Systeme!$C$18</f>
        <v>0.99784983577965336</v>
      </c>
      <c r="I546" s="8">
        <f>('DGL 4'!$P$7/'DGL 4'!$B$26)*(1-EXP(-'DGL 4'!$B$26*D546)) + ('DGL 4'!$P$8/'DGL 4'!$B$27)*(1-EXP(-'DGL 4'!$B$27*D546))+ ('DGL 4'!$P$9/'DGL 4'!$B$28)*(1-EXP(-'DGL 4'!$B$28*D546))</f>
        <v>10.750791742950703</v>
      </c>
      <c r="J546" s="21">
        <f>(I546+Systeme!$K$21)/Systeme!$K$18</f>
        <v>2.1501583485901407E-2</v>
      </c>
      <c r="L546" s="8">
        <f t="shared" si="16"/>
        <v>2.9348117314560197E-5</v>
      </c>
      <c r="M546" s="21">
        <f>(L546+Systeme!$S$21)/Systeme!$S$18</f>
        <v>5.8696234629120394E-8</v>
      </c>
      <c r="O546" s="8">
        <f>('DGL 4'!$P$15/'DGL 4'!$B$26)*(1-EXP(-'DGL 4'!$B$26*D546)) + ('DGL 4'!$P$16/'DGL 4'!$B$27)*(1-EXP(-'DGL 4'!$B$27*D546))+ ('DGL 4'!$P$17/'DGL 4'!$B$28)*(1-EXP(-'DGL 4'!$B$28*D546))</f>
        <v>1.0665096832583598E-8</v>
      </c>
      <c r="P546" s="21">
        <f>(O546+Systeme!$AA$21)/Systeme!$AA$18</f>
        <v>5.332548416291799E-12</v>
      </c>
    </row>
    <row r="547" spans="1:16" x14ac:dyDescent="0.25">
      <c r="A547" s="4">
        <f t="shared" si="17"/>
        <v>545</v>
      </c>
      <c r="D547" s="19">
        <f>A547*0.001 *Systeme!$G$6</f>
        <v>545</v>
      </c>
      <c r="F547" s="8">
        <f>('DGL 4'!$P$3/'DGL 4'!$B$26)*(1-EXP(-'DGL 4'!$B$26*D547)) + ('DGL 4'!$P$4/'DGL 4'!$B$27)*(1-EXP(-'DGL 4'!$B$27*D547))+ ('DGL 4'!$P$5/'DGL 4'!$B$28)*(1-EXP(-'DGL 4'!$B$28*D547))</f>
        <v>-10.770347637194138</v>
      </c>
      <c r="G547" s="21">
        <f>(F547+Systeme!$C$21)/Systeme!$C$18</f>
        <v>0.99784593047256109</v>
      </c>
      <c r="I547" s="8">
        <f>('DGL 4'!$P$7/'DGL 4'!$B$26)*(1-EXP(-'DGL 4'!$B$26*D547)) + ('DGL 4'!$P$8/'DGL 4'!$B$27)*(1-EXP(-'DGL 4'!$B$27*D547))+ ('DGL 4'!$P$9/'DGL 4'!$B$28)*(1-EXP(-'DGL 4'!$B$28*D547))</f>
        <v>10.770318170806577</v>
      </c>
      <c r="J547" s="21">
        <f>(I547+Systeme!$K$21)/Systeme!$K$18</f>
        <v>2.1540636341613156E-2</v>
      </c>
      <c r="L547" s="8">
        <f t="shared" si="16"/>
        <v>2.9455663752116917E-5</v>
      </c>
      <c r="M547" s="21">
        <f>(L547+Systeme!$S$21)/Systeme!$S$18</f>
        <v>5.8911327504233835E-8</v>
      </c>
      <c r="O547" s="8">
        <f>('DGL 4'!$P$15/'DGL 4'!$B$26)*(1-EXP(-'DGL 4'!$B$26*D547)) + ('DGL 4'!$P$16/'DGL 4'!$B$27)*(1-EXP(-'DGL 4'!$B$27*D547))+ ('DGL 4'!$P$17/'DGL 4'!$B$28)*(1-EXP(-'DGL 4'!$B$28*D547))</f>
        <v>1.0723808955420688E-8</v>
      </c>
      <c r="P547" s="21">
        <f>(O547+Systeme!$AA$21)/Systeme!$AA$18</f>
        <v>5.3619044777103443E-12</v>
      </c>
    </row>
    <row r="548" spans="1:16" x14ac:dyDescent="0.25">
      <c r="A548" s="4">
        <f t="shared" si="17"/>
        <v>546</v>
      </c>
      <c r="D548" s="19">
        <f>A548*0.001 *Systeme!$G$6</f>
        <v>546</v>
      </c>
      <c r="F548" s="8">
        <f>('DGL 4'!$P$3/'DGL 4'!$B$26)*(1-EXP(-'DGL 4'!$B$26*D548)) + ('DGL 4'!$P$4/'DGL 4'!$B$27)*(1-EXP(-'DGL 4'!$B$27*D548))+ ('DGL 4'!$P$5/'DGL 4'!$B$28)*(1-EXP(-'DGL 4'!$B$28*D548))</f>
        <v>-10.789873313510936</v>
      </c>
      <c r="G548" s="21">
        <f>(F548+Systeme!$C$21)/Systeme!$C$18</f>
        <v>0.99784202533729782</v>
      </c>
      <c r="I548" s="8">
        <f>('DGL 4'!$P$7/'DGL 4'!$B$26)*(1-EXP(-'DGL 4'!$B$26*D548)) + ('DGL 4'!$P$8/'DGL 4'!$B$27)*(1-EXP(-'DGL 4'!$B$27*D548))+ ('DGL 4'!$P$9/'DGL 4'!$B$28)*(1-EXP(-'DGL 4'!$B$28*D548))</f>
        <v>10.789843739322782</v>
      </c>
      <c r="J548" s="21">
        <f>(I548+Systeme!$K$21)/Systeme!$K$18</f>
        <v>2.1579687478645564E-2</v>
      </c>
      <c r="L548" s="8">
        <f t="shared" si="16"/>
        <v>2.956340526840762E-5</v>
      </c>
      <c r="M548" s="21">
        <f>(L548+Systeme!$S$21)/Systeme!$S$18</f>
        <v>5.912681053681524E-8</v>
      </c>
      <c r="O548" s="8">
        <f>('DGL 4'!$P$15/'DGL 4'!$B$26)*(1-EXP(-'DGL 4'!$B$26*D548)) + ('DGL 4'!$P$16/'DGL 4'!$B$27)*(1-EXP(-'DGL 4'!$B$27*D548))+ ('DGL 4'!$P$17/'DGL 4'!$B$28)*(1-EXP(-'DGL 4'!$B$28*D548))</f>
        <v>1.0782886005530207E-8</v>
      </c>
      <c r="P548" s="21">
        <f>(O548+Systeme!$AA$21)/Systeme!$AA$18</f>
        <v>5.3914430027651036E-12</v>
      </c>
    </row>
    <row r="549" spans="1:16" x14ac:dyDescent="0.25">
      <c r="A549" s="4">
        <f t="shared" si="17"/>
        <v>547</v>
      </c>
      <c r="D549" s="19">
        <f>A549*0.001 *Systeme!$G$6</f>
        <v>547</v>
      </c>
      <c r="F549" s="8">
        <f>('DGL 4'!$P$3/'DGL 4'!$B$26)*(1-EXP(-'DGL 4'!$B$26*D549)) + ('DGL 4'!$P$4/'DGL 4'!$B$27)*(1-EXP(-'DGL 4'!$B$27*D549))+ ('DGL 4'!$P$5/'DGL 4'!$B$28)*(1-EXP(-'DGL 4'!$B$28*D549))</f>
        <v>-10.809398130721075</v>
      </c>
      <c r="G549" s="21">
        <f>(F549+Systeme!$C$21)/Systeme!$C$18</f>
        <v>0.99783812037385577</v>
      </c>
      <c r="I549" s="8">
        <f>('DGL 4'!$P$7/'DGL 4'!$B$26)*(1-EXP(-'DGL 4'!$B$26*D549)) + ('DGL 4'!$P$8/'DGL 4'!$B$27)*(1-EXP(-'DGL 4'!$B$27*D549))+ ('DGL 4'!$P$9/'DGL 4'!$B$28)*(1-EXP(-'DGL 4'!$B$28*D549))</f>
        <v>10.809368448537235</v>
      </c>
      <c r="J549" s="21">
        <f>(I549+Systeme!$K$21)/Systeme!$K$18</f>
        <v>2.161873689707447E-2</v>
      </c>
      <c r="L549" s="8">
        <f t="shared" si="16"/>
        <v>2.9671341789534386E-5</v>
      </c>
      <c r="M549" s="21">
        <f>(L549+Systeme!$S$21)/Systeme!$S$18</f>
        <v>5.9342683579068773E-8</v>
      </c>
      <c r="O549" s="8">
        <f>('DGL 4'!$P$15/'DGL 4'!$B$26)*(1-EXP(-'DGL 4'!$B$26*D549)) + ('DGL 4'!$P$16/'DGL 4'!$B$27)*(1-EXP(-'DGL 4'!$B$27*D549))+ ('DGL 4'!$P$17/'DGL 4'!$B$28)*(1-EXP(-'DGL 4'!$B$28*D549))</f>
        <v>1.0842050162176986E-8</v>
      </c>
      <c r="P549" s="21">
        <f>(O549+Systeme!$AA$21)/Systeme!$AA$18</f>
        <v>5.4210250810884931E-12</v>
      </c>
    </row>
    <row r="550" spans="1:16" x14ac:dyDescent="0.25">
      <c r="A550" s="4">
        <f t="shared" si="17"/>
        <v>548</v>
      </c>
      <c r="D550" s="19">
        <f>A550*0.001 *Systeme!$G$6</f>
        <v>548</v>
      </c>
      <c r="F550" s="8">
        <f>('DGL 4'!$P$3/'DGL 4'!$B$26)*(1-EXP(-'DGL 4'!$B$26*D550)) + ('DGL 4'!$P$4/'DGL 4'!$B$27)*(1-EXP(-'DGL 4'!$B$27*D550))+ ('DGL 4'!$P$5/'DGL 4'!$B$28)*(1-EXP(-'DGL 4'!$B$28*D550))</f>
        <v>-10.828922088862653</v>
      </c>
      <c r="G550" s="21">
        <f>(F550+Systeme!$C$21)/Systeme!$C$18</f>
        <v>0.9978342155822274</v>
      </c>
      <c r="I550" s="8">
        <f>('DGL 4'!$P$7/'DGL 4'!$B$26)*(1-EXP(-'DGL 4'!$B$26*D550)) + ('DGL 4'!$P$8/'DGL 4'!$B$27)*(1-EXP(-'DGL 4'!$B$27*D550))+ ('DGL 4'!$P$9/'DGL 4'!$B$28)*(1-EXP(-'DGL 4'!$B$28*D550))</f>
        <v>10.8288922984877</v>
      </c>
      <c r="J550" s="21">
        <f>(I550+Systeme!$K$21)/Systeme!$K$18</f>
        <v>2.1657784596975399E-2</v>
      </c>
      <c r="L550" s="8">
        <f t="shared" si="16"/>
        <v>2.9779473372919599E-5</v>
      </c>
      <c r="M550" s="21">
        <f>(L550+Systeme!$S$21)/Systeme!$S$18</f>
        <v>5.9558946745839198E-8</v>
      </c>
      <c r="O550" s="8">
        <f>('DGL 4'!$P$15/'DGL 4'!$B$26)*(1-EXP(-'DGL 4'!$B$26*D550)) + ('DGL 4'!$P$16/'DGL 4'!$B$27)*(1-EXP(-'DGL 4'!$B$27*D550))+ ('DGL 4'!$P$17/'DGL 4'!$B$28)*(1-EXP(-'DGL 4'!$B$28*D550))</f>
        <v>1.0901579734420852E-8</v>
      </c>
      <c r="P550" s="21">
        <f>(O550+Systeme!$AA$21)/Systeme!$AA$18</f>
        <v>5.4507898672104264E-12</v>
      </c>
    </row>
    <row r="551" spans="1:16" x14ac:dyDescent="0.25">
      <c r="A551" s="4">
        <f t="shared" si="17"/>
        <v>549</v>
      </c>
      <c r="D551" s="19">
        <f>A551*0.001 *Systeme!$G$6</f>
        <v>549</v>
      </c>
      <c r="F551" s="8">
        <f>('DGL 4'!$P$3/'DGL 4'!$B$26)*(1-EXP(-'DGL 4'!$B$26*D551)) + ('DGL 4'!$P$4/'DGL 4'!$B$27)*(1-EXP(-'DGL 4'!$B$27*D551))+ ('DGL 4'!$P$5/'DGL 4'!$B$28)*(1-EXP(-'DGL 4'!$B$28*D551))</f>
        <v>-10.848445187973134</v>
      </c>
      <c r="G551" s="21">
        <f>(F551+Systeme!$C$21)/Systeme!$C$18</f>
        <v>0.99783031096240538</v>
      </c>
      <c r="I551" s="8">
        <f>('DGL 4'!$P$7/'DGL 4'!$B$26)*(1-EXP(-'DGL 4'!$B$26*D551)) + ('DGL 4'!$P$8/'DGL 4'!$B$27)*(1-EXP(-'DGL 4'!$B$27*D551))+ ('DGL 4'!$P$9/'DGL 4'!$B$28)*(1-EXP(-'DGL 4'!$B$28*D551))</f>
        <v>10.848415289211998</v>
      </c>
      <c r="J551" s="21">
        <f>(I551+Systeme!$K$21)/Systeme!$K$18</f>
        <v>2.1696830578423996E-2</v>
      </c>
      <c r="L551" s="8">
        <f t="shared" si="16"/>
        <v>2.9887799938825392E-5</v>
      </c>
      <c r="M551" s="21">
        <f>(L551+Systeme!$S$21)/Systeme!$S$18</f>
        <v>5.9775599877650786E-8</v>
      </c>
      <c r="O551" s="8">
        <f>('DGL 4'!$P$15/'DGL 4'!$B$26)*(1-EXP(-'DGL 4'!$B$26*D551)) + ('DGL 4'!$P$16/'DGL 4'!$B$27)*(1-EXP(-'DGL 4'!$B$27*D551))+ ('DGL 4'!$P$17/'DGL 4'!$B$28)*(1-EXP(-'DGL 4'!$B$28*D551))</f>
        <v>1.0961197412402701E-8</v>
      </c>
      <c r="P551" s="21">
        <f>(O551+Systeme!$AA$21)/Systeme!$AA$18</f>
        <v>5.4805987062013504E-12</v>
      </c>
    </row>
    <row r="552" spans="1:16" x14ac:dyDescent="0.25">
      <c r="A552" s="4">
        <f t="shared" si="17"/>
        <v>550</v>
      </c>
      <c r="D552" s="19">
        <f>A552*0.001 *Systeme!$G$6</f>
        <v>550</v>
      </c>
      <c r="F552" s="8">
        <f>('DGL 4'!$P$3/'DGL 4'!$B$26)*(1-EXP(-'DGL 4'!$B$26*D552)) + ('DGL 4'!$P$4/'DGL 4'!$B$27)*(1-EXP(-'DGL 4'!$B$27*D552))+ ('DGL 4'!$P$5/'DGL 4'!$B$28)*(1-EXP(-'DGL 4'!$B$28*D552))</f>
        <v>-10.867967428090516</v>
      </c>
      <c r="G552" s="21">
        <f>(F552+Systeme!$C$21)/Systeme!$C$18</f>
        <v>0.99782640651438193</v>
      </c>
      <c r="I552" s="8">
        <f>('DGL 4'!$P$7/'DGL 4'!$B$26)*(1-EXP(-'DGL 4'!$B$26*D552)) + ('DGL 4'!$P$8/'DGL 4'!$B$27)*(1-EXP(-'DGL 4'!$B$27*D552))+ ('DGL 4'!$P$9/'DGL 4'!$B$28)*(1-EXP(-'DGL 4'!$B$28*D552))</f>
        <v>10.867937420747955</v>
      </c>
      <c r="J552" s="21">
        <f>(I552+Systeme!$K$21)/Systeme!$K$18</f>
        <v>2.173587484149591E-2</v>
      </c>
      <c r="L552" s="8">
        <f t="shared" si="16"/>
        <v>2.9996321518592581E-5</v>
      </c>
      <c r="M552" s="21">
        <f>(L552+Systeme!$S$21)/Systeme!$S$18</f>
        <v>5.9992643037185159E-8</v>
      </c>
      <c r="O552" s="8">
        <f>('DGL 4'!$P$15/'DGL 4'!$B$26)*(1-EXP(-'DGL 4'!$B$26*D552)) + ('DGL 4'!$P$16/'DGL 4'!$B$27)*(1-EXP(-'DGL 4'!$B$27*D552))+ ('DGL 4'!$P$17/'DGL 4'!$B$28)*(1-EXP(-'DGL 4'!$B$28*D552))</f>
        <v>1.1021042385563756E-8</v>
      </c>
      <c r="P552" s="21">
        <f>(O552+Systeme!$AA$21)/Systeme!$AA$18</f>
        <v>5.5105211927818783E-12</v>
      </c>
    </row>
    <row r="553" spans="1:16" x14ac:dyDescent="0.25">
      <c r="A553" s="4">
        <f t="shared" si="17"/>
        <v>551</v>
      </c>
      <c r="D553" s="19">
        <f>A553*0.001 *Systeme!$G$6</f>
        <v>551</v>
      </c>
      <c r="F553" s="8">
        <f>('DGL 4'!$P$3/'DGL 4'!$B$26)*(1-EXP(-'DGL 4'!$B$26*D553)) + ('DGL 4'!$P$4/'DGL 4'!$B$27)*(1-EXP(-'DGL 4'!$B$27*D553))+ ('DGL 4'!$P$5/'DGL 4'!$B$28)*(1-EXP(-'DGL 4'!$B$28*D553))</f>
        <v>-10.887488809252575</v>
      </c>
      <c r="G553" s="21">
        <f>(F553+Systeme!$C$21)/Systeme!$C$18</f>
        <v>0.9978225022381495</v>
      </c>
      <c r="I553" s="8">
        <f>('DGL 4'!$P$7/'DGL 4'!$B$26)*(1-EXP(-'DGL 4'!$B$26*D553)) + ('DGL 4'!$P$8/'DGL 4'!$B$27)*(1-EXP(-'DGL 4'!$B$27*D553))+ ('DGL 4'!$P$9/'DGL 4'!$B$28)*(1-EXP(-'DGL 4'!$B$28*D553))</f>
        <v>10.887458693133363</v>
      </c>
      <c r="J553" s="21">
        <f>(I553+Systeme!$K$21)/Systeme!$K$18</f>
        <v>2.1774917386266725E-2</v>
      </c>
      <c r="L553" s="8">
        <f t="shared" si="16"/>
        <v>3.0105038097594846E-5</v>
      </c>
      <c r="M553" s="21">
        <f>(L553+Systeme!$S$21)/Systeme!$S$18</f>
        <v>6.0210076195189696E-8</v>
      </c>
      <c r="O553" s="8">
        <f>('DGL 4'!$P$15/'DGL 4'!$B$26)*(1-EXP(-'DGL 4'!$B$26*D553)) + ('DGL 4'!$P$16/'DGL 4'!$B$27)*(1-EXP(-'DGL 4'!$B$27*D553))+ ('DGL 4'!$P$17/'DGL 4'!$B$28)*(1-EXP(-'DGL 4'!$B$28*D553))</f>
        <v>1.108111506937029E-8</v>
      </c>
      <c r="P553" s="21">
        <f>(O553+Systeme!$AA$21)/Systeme!$AA$18</f>
        <v>5.5405575346851449E-12</v>
      </c>
    </row>
    <row r="554" spans="1:16" x14ac:dyDescent="0.25">
      <c r="A554" s="4">
        <f t="shared" si="17"/>
        <v>552</v>
      </c>
      <c r="D554" s="19">
        <f>A554*0.001 *Systeme!$G$6</f>
        <v>552</v>
      </c>
      <c r="F554" s="8">
        <f>('DGL 4'!$P$3/'DGL 4'!$B$26)*(1-EXP(-'DGL 4'!$B$26*D554)) + ('DGL 4'!$P$4/'DGL 4'!$B$27)*(1-EXP(-'DGL 4'!$B$27*D554))+ ('DGL 4'!$P$5/'DGL 4'!$B$28)*(1-EXP(-'DGL 4'!$B$28*D554))</f>
        <v>-10.907009331497145</v>
      </c>
      <c r="G554" s="21">
        <f>(F554+Systeme!$C$21)/Systeme!$C$18</f>
        <v>0.99781859813370066</v>
      </c>
      <c r="I554" s="8">
        <f>('DGL 4'!$P$7/'DGL 4'!$B$26)*(1-EXP(-'DGL 4'!$B$26*D554)) + ('DGL 4'!$P$8/'DGL 4'!$B$27)*(1-EXP(-'DGL 4'!$B$27*D554))+ ('DGL 4'!$P$9/'DGL 4'!$B$28)*(1-EXP(-'DGL 4'!$B$28*D554))</f>
        <v>10.906979106406062</v>
      </c>
      <c r="J554" s="21">
        <f>(I554+Systeme!$K$21)/Systeme!$K$18</f>
        <v>2.1813958212812123E-2</v>
      </c>
      <c r="L554" s="8">
        <f t="shared" si="16"/>
        <v>3.0213949666366233E-5</v>
      </c>
      <c r="M554" s="21">
        <f>(L554+Systeme!$S$21)/Systeme!$S$18</f>
        <v>6.0427899332732469E-8</v>
      </c>
      <c r="O554" s="8">
        <f>('DGL 4'!$P$15/'DGL 4'!$B$26)*(1-EXP(-'DGL 4'!$B$26*D554)) + ('DGL 4'!$P$16/'DGL 4'!$B$27)*(1-EXP(-'DGL 4'!$B$27*D554))+ ('DGL 4'!$P$17/'DGL 4'!$B$28)*(1-EXP(-'DGL 4'!$B$28*D554))</f>
        <v>1.1141416047990432E-8</v>
      </c>
      <c r="P554" s="21">
        <f>(O554+Systeme!$AA$21)/Systeme!$AA$18</f>
        <v>5.5707080239952161E-12</v>
      </c>
    </row>
    <row r="555" spans="1:16" x14ac:dyDescent="0.25">
      <c r="A555" s="4">
        <f t="shared" si="17"/>
        <v>553</v>
      </c>
      <c r="D555" s="19">
        <f>A555*0.001 *Systeme!$G$6</f>
        <v>553</v>
      </c>
      <c r="F555" s="8">
        <f>('DGL 4'!$P$3/'DGL 4'!$B$26)*(1-EXP(-'DGL 4'!$B$26*D555)) + ('DGL 4'!$P$4/'DGL 4'!$B$27)*(1-EXP(-'DGL 4'!$B$27*D555))+ ('DGL 4'!$P$5/'DGL 4'!$B$28)*(1-EXP(-'DGL 4'!$B$28*D555))</f>
        <v>-10.926528994862011</v>
      </c>
      <c r="G555" s="21">
        <f>(F555+Systeme!$C$21)/Systeme!$C$18</f>
        <v>0.99781469420102764</v>
      </c>
      <c r="I555" s="8">
        <f>('DGL 4'!$P$7/'DGL 4'!$B$26)*(1-EXP(-'DGL 4'!$B$26*D555)) + ('DGL 4'!$P$8/'DGL 4'!$B$27)*(1-EXP(-'DGL 4'!$B$27*D555))+ ('DGL 4'!$P$9/'DGL 4'!$B$28)*(1-EXP(-'DGL 4'!$B$28*D555))</f>
        <v>10.926498660603842</v>
      </c>
      <c r="J555" s="21">
        <f>(I555+Systeme!$K$21)/Systeme!$K$18</f>
        <v>2.1852997321207684E-2</v>
      </c>
      <c r="L555" s="8">
        <f t="shared" si="16"/>
        <v>3.0323056223057095E-5</v>
      </c>
      <c r="M555" s="21">
        <f>(L555+Systeme!$S$21)/Systeme!$S$18</f>
        <v>6.0646112446114183E-8</v>
      </c>
      <c r="O555" s="8">
        <f>('DGL 4'!$P$15/'DGL 4'!$B$26)*(1-EXP(-'DGL 4'!$B$26*D555)) + ('DGL 4'!$P$16/'DGL 4'!$B$27)*(1-EXP(-'DGL 4'!$B$27*D555))+ ('DGL 4'!$P$17/'DGL 4'!$B$28)*(1-EXP(-'DGL 4'!$B$28*D555))</f>
        <v>1.1201945394716251E-8</v>
      </c>
      <c r="P555" s="21">
        <f>(O555+Systeme!$AA$21)/Systeme!$AA$18</f>
        <v>5.6009726973581253E-12</v>
      </c>
    </row>
    <row r="556" spans="1:16" x14ac:dyDescent="0.25">
      <c r="A556" s="4">
        <f t="shared" si="17"/>
        <v>554</v>
      </c>
      <c r="D556" s="19">
        <f>A556*0.001 *Systeme!$G$6</f>
        <v>554</v>
      </c>
      <c r="F556" s="8">
        <f>('DGL 4'!$P$3/'DGL 4'!$B$26)*(1-EXP(-'DGL 4'!$B$26*D556)) + ('DGL 4'!$P$4/'DGL 4'!$B$27)*(1-EXP(-'DGL 4'!$B$27*D556))+ ('DGL 4'!$P$5/'DGL 4'!$B$28)*(1-EXP(-'DGL 4'!$B$28*D556))</f>
        <v>-10.946047799384953</v>
      </c>
      <c r="G556" s="21">
        <f>(F556+Systeme!$C$21)/Systeme!$C$18</f>
        <v>0.997810790440123</v>
      </c>
      <c r="I556" s="8">
        <f>('DGL 4'!$P$7/'DGL 4'!$B$26)*(1-EXP(-'DGL 4'!$B$26*D556)) + ('DGL 4'!$P$8/'DGL 4'!$B$27)*(1-EXP(-'DGL 4'!$B$27*D556))+ ('DGL 4'!$P$9/'DGL 4'!$B$28)*(1-EXP(-'DGL 4'!$B$28*D556))</f>
        <v>10.946017355764495</v>
      </c>
      <c r="J556" s="21">
        <f>(I556+Systeme!$K$21)/Systeme!$K$18</f>
        <v>2.189203471152899E-2</v>
      </c>
      <c r="L556" s="8">
        <f t="shared" si="16"/>
        <v>3.0432357754818767E-5</v>
      </c>
      <c r="M556" s="21">
        <f>(L556+Systeme!$S$21)/Systeme!$S$18</f>
        <v>6.0864715509637537E-8</v>
      </c>
      <c r="O556" s="8">
        <f>('DGL 4'!$P$15/'DGL 4'!$B$26)*(1-EXP(-'DGL 4'!$B$26*D556)) + ('DGL 4'!$P$16/'DGL 4'!$B$27)*(1-EXP(-'DGL 4'!$B$27*D556))+ ('DGL 4'!$P$17/'DGL 4'!$B$28)*(1-EXP(-'DGL 4'!$B$28*D556))</f>
        <v>1.1262703523712975E-8</v>
      </c>
      <c r="P556" s="21">
        <f>(O556+Systeme!$AA$21)/Systeme!$AA$18</f>
        <v>5.631351761856487E-12</v>
      </c>
    </row>
    <row r="557" spans="1:16" x14ac:dyDescent="0.25">
      <c r="A557" s="4">
        <f t="shared" si="17"/>
        <v>555</v>
      </c>
      <c r="D557" s="19">
        <f>A557*0.001 *Systeme!$G$6</f>
        <v>555</v>
      </c>
      <c r="F557" s="8">
        <f>('DGL 4'!$P$3/'DGL 4'!$B$26)*(1-EXP(-'DGL 4'!$B$26*D557)) + ('DGL 4'!$P$4/'DGL 4'!$B$27)*(1-EXP(-'DGL 4'!$B$27*D557))+ ('DGL 4'!$P$5/'DGL 4'!$B$28)*(1-EXP(-'DGL 4'!$B$28*D557))</f>
        <v>-10.965565745103754</v>
      </c>
      <c r="G557" s="21">
        <f>(F557+Systeme!$C$21)/Systeme!$C$18</f>
        <v>0.99780688685097918</v>
      </c>
      <c r="I557" s="8">
        <f>('DGL 4'!$P$7/'DGL 4'!$B$26)*(1-EXP(-'DGL 4'!$B$26*D557)) + ('DGL 4'!$P$8/'DGL 4'!$B$27)*(1-EXP(-'DGL 4'!$B$27*D557))+ ('DGL 4'!$P$9/'DGL 4'!$B$28)*(1-EXP(-'DGL 4'!$B$28*D557))</f>
        <v>10.965535191925815</v>
      </c>
      <c r="J557" s="21">
        <f>(I557+Systeme!$K$21)/Systeme!$K$18</f>
        <v>2.1931070383851628E-2</v>
      </c>
      <c r="L557" s="8">
        <f t="shared" si="16"/>
        <v>3.0541854248463014E-5</v>
      </c>
      <c r="M557" s="21">
        <f>(L557+Systeme!$S$21)/Systeme!$S$18</f>
        <v>6.1083708496926032E-8</v>
      </c>
      <c r="O557" s="8">
        <f>('DGL 4'!$P$15/'DGL 4'!$B$26)*(1-EXP(-'DGL 4'!$B$26*D557)) + ('DGL 4'!$P$16/'DGL 4'!$B$27)*(1-EXP(-'DGL 4'!$B$27*D557))+ ('DGL 4'!$P$17/'DGL 4'!$B$28)*(1-EXP(-'DGL 4'!$B$28*D557))</f>
        <v>1.1323691188717955E-8</v>
      </c>
      <c r="P557" s="21">
        <f>(O557+Systeme!$AA$21)/Systeme!$AA$18</f>
        <v>5.6618455943589776E-12</v>
      </c>
    </row>
    <row r="558" spans="1:16" x14ac:dyDescent="0.25">
      <c r="A558" s="4">
        <f t="shared" si="17"/>
        <v>556</v>
      </c>
      <c r="D558" s="19">
        <f>A558*0.001 *Systeme!$G$6</f>
        <v>556</v>
      </c>
      <c r="F558" s="8">
        <f>('DGL 4'!$P$3/'DGL 4'!$B$26)*(1-EXP(-'DGL 4'!$B$26*D558)) + ('DGL 4'!$P$4/'DGL 4'!$B$27)*(1-EXP(-'DGL 4'!$B$27*D558))+ ('DGL 4'!$P$5/'DGL 4'!$B$28)*(1-EXP(-'DGL 4'!$B$28*D558))</f>
        <v>-10.985082832056298</v>
      </c>
      <c r="G558" s="21">
        <f>(F558+Systeme!$C$21)/Systeme!$C$18</f>
        <v>0.99780298343358886</v>
      </c>
      <c r="I558" s="8">
        <f>('DGL 4'!$P$7/'DGL 4'!$B$26)*(1-EXP(-'DGL 4'!$B$26*D558)) + ('DGL 4'!$P$8/'DGL 4'!$B$27)*(1-EXP(-'DGL 4'!$B$27*D558))+ ('DGL 4'!$P$9/'DGL 4'!$B$28)*(1-EXP(-'DGL 4'!$B$28*D558))</f>
        <v>10.985052169125691</v>
      </c>
      <c r="J558" s="21">
        <f>(I558+Systeme!$K$21)/Systeme!$K$18</f>
        <v>2.1970104338251382E-2</v>
      </c>
      <c r="L558" s="8">
        <f t="shared" si="16"/>
        <v>3.0651545698756177E-5</v>
      </c>
      <c r="M558" s="21">
        <f>(L558+Systeme!$S$21)/Systeme!$S$18</f>
        <v>6.1303091397512353E-8</v>
      </c>
      <c r="O558" s="8">
        <f>('DGL 4'!$P$15/'DGL 4'!$B$26)*(1-EXP(-'DGL 4'!$B$26*D558)) + ('DGL 4'!$P$16/'DGL 4'!$B$27)*(1-EXP(-'DGL 4'!$B$27*D558))+ ('DGL 4'!$P$17/'DGL 4'!$B$28)*(1-EXP(-'DGL 4'!$B$28*D558))</f>
        <v>1.13849082943214E-8</v>
      </c>
      <c r="P558" s="21">
        <f>(O558+Systeme!$AA$21)/Systeme!$AA$18</f>
        <v>5.6924541471607001E-12</v>
      </c>
    </row>
    <row r="559" spans="1:16" x14ac:dyDescent="0.25">
      <c r="A559" s="4">
        <f t="shared" si="17"/>
        <v>557</v>
      </c>
      <c r="D559" s="19">
        <f>A559*0.001 *Systeme!$G$6</f>
        <v>557</v>
      </c>
      <c r="F559" s="8">
        <f>('DGL 4'!$P$3/'DGL 4'!$B$26)*(1-EXP(-'DGL 4'!$B$26*D559)) + ('DGL 4'!$P$4/'DGL 4'!$B$27)*(1-EXP(-'DGL 4'!$B$27*D559))+ ('DGL 4'!$P$5/'DGL 4'!$B$28)*(1-EXP(-'DGL 4'!$B$28*D559))</f>
        <v>-11.004599060280265</v>
      </c>
      <c r="G559" s="21">
        <f>(F559+Systeme!$C$21)/Systeme!$C$18</f>
        <v>0.99779908018794394</v>
      </c>
      <c r="I559" s="8">
        <f>('DGL 4'!$P$7/'DGL 4'!$B$26)*(1-EXP(-'DGL 4'!$B$26*D559)) + ('DGL 4'!$P$8/'DGL 4'!$B$27)*(1-EXP(-'DGL 4'!$B$27*D559))+ ('DGL 4'!$P$9/'DGL 4'!$B$28)*(1-EXP(-'DGL 4'!$B$28*D559))</f>
        <v>11.004568287401813</v>
      </c>
      <c r="J559" s="21">
        <f>(I559+Systeme!$K$21)/Systeme!$K$18</f>
        <v>2.2009136574803627E-2</v>
      </c>
      <c r="L559" s="8">
        <f t="shared" si="16"/>
        <v>3.0761432096062732E-5</v>
      </c>
      <c r="M559" s="21">
        <f>(L559+Systeme!$S$21)/Systeme!$S$18</f>
        <v>6.1522864192125466E-8</v>
      </c>
      <c r="O559" s="8">
        <f>('DGL 4'!$P$15/'DGL 4'!$B$26)*(1-EXP(-'DGL 4'!$B$26*D559)) + ('DGL 4'!$P$16/'DGL 4'!$B$27)*(1-EXP(-'DGL 4'!$B$27*D559))+ ('DGL 4'!$P$17/'DGL 4'!$B$28)*(1-EXP(-'DGL 4'!$B$28*D559))</f>
        <v>1.144635559426066E-8</v>
      </c>
      <c r="P559" s="21">
        <f>(O559+Systeme!$AA$21)/Systeme!$AA$18</f>
        <v>5.7231777971303301E-12</v>
      </c>
    </row>
    <row r="560" spans="1:16" x14ac:dyDescent="0.25">
      <c r="A560" s="4">
        <f t="shared" si="17"/>
        <v>558</v>
      </c>
      <c r="D560" s="19">
        <f>A560*0.001 *Systeme!$G$6</f>
        <v>558</v>
      </c>
      <c r="F560" s="8">
        <f>('DGL 4'!$P$3/'DGL 4'!$B$26)*(1-EXP(-'DGL 4'!$B$26*D560)) + ('DGL 4'!$P$4/'DGL 4'!$B$27)*(1-EXP(-'DGL 4'!$B$27*D560))+ ('DGL 4'!$P$5/'DGL 4'!$B$28)*(1-EXP(-'DGL 4'!$B$28*D560))</f>
        <v>-11.024114429813331</v>
      </c>
      <c r="G560" s="21">
        <f>(F560+Systeme!$C$21)/Systeme!$C$18</f>
        <v>0.99779517711403731</v>
      </c>
      <c r="I560" s="8">
        <f>('DGL 4'!$P$7/'DGL 4'!$B$26)*(1-EXP(-'DGL 4'!$B$26*D560)) + ('DGL 4'!$P$8/'DGL 4'!$B$27)*(1-EXP(-'DGL 4'!$B$27*D560))+ ('DGL 4'!$P$9/'DGL 4'!$B$28)*(1-EXP(-'DGL 4'!$B$28*D560))</f>
        <v>11.024083546792037</v>
      </c>
      <c r="J560" s="21">
        <f>(I560+Systeme!$K$21)/Systeme!$K$18</f>
        <v>2.2048167093584072E-2</v>
      </c>
      <c r="L560" s="8">
        <f t="shared" si="16"/>
        <v>3.087151339967566E-5</v>
      </c>
      <c r="M560" s="21">
        <f>(L560+Systeme!$S$21)/Systeme!$S$18</f>
        <v>6.1743026799351319E-8</v>
      </c>
      <c r="O560" s="8">
        <f>('DGL 4'!$P$15/'DGL 4'!$B$26)*(1-EXP(-'DGL 4'!$B$26*D560)) + ('DGL 4'!$P$16/'DGL 4'!$B$27)*(1-EXP(-'DGL 4'!$B$27*D560))+ ('DGL 4'!$P$17/'DGL 4'!$B$28)*(1-EXP(-'DGL 4'!$B$28*D560))</f>
        <v>1.1507894383516043E-8</v>
      </c>
      <c r="P560" s="21">
        <f>(O560+Systeme!$AA$21)/Systeme!$AA$18</f>
        <v>5.7539471917580218E-12</v>
      </c>
    </row>
    <row r="561" spans="1:16" x14ac:dyDescent="0.25">
      <c r="A561" s="4">
        <f t="shared" si="17"/>
        <v>559</v>
      </c>
      <c r="D561" s="19">
        <f>A561*0.001 *Systeme!$G$6</f>
        <v>559</v>
      </c>
      <c r="F561" s="8">
        <f>('DGL 4'!$P$3/'DGL 4'!$B$26)*(1-EXP(-'DGL 4'!$B$26*D561)) + ('DGL 4'!$P$4/'DGL 4'!$B$27)*(1-EXP(-'DGL 4'!$B$27*D561))+ ('DGL 4'!$P$5/'DGL 4'!$B$28)*(1-EXP(-'DGL 4'!$B$28*D561))</f>
        <v>-11.043628940693646</v>
      </c>
      <c r="G561" s="21">
        <f>(F561+Systeme!$C$21)/Systeme!$C$18</f>
        <v>0.99779127421186131</v>
      </c>
      <c r="I561" s="8">
        <f>('DGL 4'!$P$7/'DGL 4'!$B$26)*(1-EXP(-'DGL 4'!$B$26*D561)) + ('DGL 4'!$P$8/'DGL 4'!$B$27)*(1-EXP(-'DGL 4'!$B$27*D561))+ ('DGL 4'!$P$9/'DGL 4'!$B$28)*(1-EXP(-'DGL 4'!$B$28*D561))</f>
        <v>11.043597947334177</v>
      </c>
      <c r="J561" s="21">
        <f>(I561+Systeme!$K$21)/Systeme!$K$18</f>
        <v>2.2087195894668354E-2</v>
      </c>
      <c r="L561" s="8">
        <f t="shared" si="16"/>
        <v>3.0981789665238818E-5</v>
      </c>
      <c r="M561" s="21">
        <f>(L561+Systeme!$S$21)/Systeme!$S$18</f>
        <v>6.196357933047764E-8</v>
      </c>
      <c r="O561" s="8">
        <f>('DGL 4'!$P$15/'DGL 4'!$B$26)*(1-EXP(-'DGL 4'!$B$26*D561)) + ('DGL 4'!$P$16/'DGL 4'!$B$27)*(1-EXP(-'DGL 4'!$B$27*D561))+ ('DGL 4'!$P$17/'DGL 4'!$B$28)*(1-EXP(-'DGL 4'!$B$28*D561))</f>
        <v>1.1569802973315779E-8</v>
      </c>
      <c r="P561" s="21">
        <f>(O561+Systeme!$AA$21)/Systeme!$AA$18</f>
        <v>5.7849014866578899E-12</v>
      </c>
    </row>
    <row r="562" spans="1:16" x14ac:dyDescent="0.25">
      <c r="A562" s="4">
        <f t="shared" si="17"/>
        <v>560</v>
      </c>
      <c r="D562" s="19">
        <f>A562*0.001 *Systeme!$G$6</f>
        <v>560</v>
      </c>
      <c r="F562" s="8">
        <f>('DGL 4'!$P$3/'DGL 4'!$B$26)*(1-EXP(-'DGL 4'!$B$26*D562)) + ('DGL 4'!$P$4/'DGL 4'!$B$27)*(1-EXP(-'DGL 4'!$B$27*D562))+ ('DGL 4'!$P$5/'DGL 4'!$B$28)*(1-EXP(-'DGL 4'!$B$28*D562))</f>
        <v>-11.063142592958624</v>
      </c>
      <c r="G562" s="21">
        <f>(F562+Systeme!$C$21)/Systeme!$C$18</f>
        <v>0.99778737148140828</v>
      </c>
      <c r="I562" s="8">
        <f>('DGL 4'!$P$7/'DGL 4'!$B$26)*(1-EXP(-'DGL 4'!$B$26*D562)) + ('DGL 4'!$P$8/'DGL 4'!$B$27)*(1-EXP(-'DGL 4'!$B$27*D562))+ ('DGL 4'!$P$9/'DGL 4'!$B$28)*(1-EXP(-'DGL 4'!$B$28*D562))</f>
        <v>11.063111489066001</v>
      </c>
      <c r="J562" s="21">
        <f>(I562+Systeme!$K$21)/Systeme!$K$18</f>
        <v>2.2126222978132003E-2</v>
      </c>
      <c r="L562" s="8">
        <f t="shared" si="16"/>
        <v>3.1092260818516449E-5</v>
      </c>
      <c r="M562" s="21">
        <f>(L562+Systeme!$S$21)/Systeme!$S$18</f>
        <v>6.2184521637032893E-8</v>
      </c>
      <c r="O562" s="8">
        <f>('DGL 4'!$P$15/'DGL 4'!$B$26)*(1-EXP(-'DGL 4'!$B$26*D562)) + ('DGL 4'!$P$16/'DGL 4'!$B$27)*(1-EXP(-'DGL 4'!$B$27*D562))+ ('DGL 4'!$P$17/'DGL 4'!$B$28)*(1-EXP(-'DGL 4'!$B$28*D562))</f>
        <v>1.1631803880762098E-8</v>
      </c>
      <c r="P562" s="21">
        <f>(O562+Systeme!$AA$21)/Systeme!$AA$18</f>
        <v>5.8159019403810489E-12</v>
      </c>
    </row>
    <row r="563" spans="1:16" x14ac:dyDescent="0.25">
      <c r="A563" s="4">
        <f t="shared" si="17"/>
        <v>561</v>
      </c>
      <c r="D563" s="19">
        <f>A563*0.001 *Systeme!$G$6</f>
        <v>561</v>
      </c>
      <c r="F563" s="8">
        <f>('DGL 4'!$P$3/'DGL 4'!$B$26)*(1-EXP(-'DGL 4'!$B$26*D563)) + ('DGL 4'!$P$4/'DGL 4'!$B$27)*(1-EXP(-'DGL 4'!$B$27*D563))+ ('DGL 4'!$P$5/'DGL 4'!$B$28)*(1-EXP(-'DGL 4'!$B$28*D563))</f>
        <v>-11.082655386646364</v>
      </c>
      <c r="G563" s="21">
        <f>(F563+Systeme!$C$21)/Systeme!$C$18</f>
        <v>0.99778346892267078</v>
      </c>
      <c r="I563" s="8">
        <f>('DGL 4'!$P$7/'DGL 4'!$B$26)*(1-EXP(-'DGL 4'!$B$26*D563)) + ('DGL 4'!$P$8/'DGL 4'!$B$27)*(1-EXP(-'DGL 4'!$B$27*D563))+ ('DGL 4'!$P$9/'DGL 4'!$B$28)*(1-EXP(-'DGL 4'!$B$28*D563))</f>
        <v>11.082624172025271</v>
      </c>
      <c r="J563" s="21">
        <f>(I563+Systeme!$K$21)/Systeme!$K$18</f>
        <v>2.2165248344050544E-2</v>
      </c>
      <c r="L563" s="8">
        <f t="shared" si="16"/>
        <v>3.1202926917100939E-5</v>
      </c>
      <c r="M563" s="21">
        <f>(L563+Systeme!$S$21)/Systeme!$S$18</f>
        <v>6.2405853834201873E-8</v>
      </c>
      <c r="O563" s="8">
        <f>('DGL 4'!$P$15/'DGL 4'!$B$26)*(1-EXP(-'DGL 4'!$B$26*D563)) + ('DGL 4'!$P$16/'DGL 4'!$B$27)*(1-EXP(-'DGL 4'!$B$27*D563))+ ('DGL 4'!$P$17/'DGL 4'!$B$28)*(1-EXP(-'DGL 4'!$B$28*D563))</f>
        <v>1.1694175244911925E-8</v>
      </c>
      <c r="P563" s="21">
        <f>(O563+Systeme!$AA$21)/Systeme!$AA$18</f>
        <v>5.8470876224559625E-12</v>
      </c>
    </row>
    <row r="564" spans="1:16" x14ac:dyDescent="0.25">
      <c r="A564" s="4">
        <f t="shared" si="17"/>
        <v>562</v>
      </c>
      <c r="D564" s="19">
        <f>A564*0.001 *Systeme!$G$6</f>
        <v>562</v>
      </c>
      <c r="F564" s="8">
        <f>('DGL 4'!$P$3/'DGL 4'!$B$26)*(1-EXP(-'DGL 4'!$B$26*D564)) + ('DGL 4'!$P$4/'DGL 4'!$B$27)*(1-EXP(-'DGL 4'!$B$27*D564))+ ('DGL 4'!$P$5/'DGL 4'!$B$28)*(1-EXP(-'DGL 4'!$B$28*D564))</f>
        <v>-11.102167321794385</v>
      </c>
      <c r="G564" s="21">
        <f>(F564+Systeme!$C$21)/Systeme!$C$18</f>
        <v>0.99777956653564104</v>
      </c>
      <c r="I564" s="8">
        <f>('DGL 4'!$P$7/'DGL 4'!$B$26)*(1-EXP(-'DGL 4'!$B$26*D564)) + ('DGL 4'!$P$8/'DGL 4'!$B$27)*(1-EXP(-'DGL 4'!$B$27*D564))+ ('DGL 4'!$P$9/'DGL 4'!$B$28)*(1-EXP(-'DGL 4'!$B$28*D564))</f>
        <v>11.10213599624986</v>
      </c>
      <c r="J564" s="21">
        <f>(I564+Systeme!$K$21)/Systeme!$K$18</f>
        <v>2.2204271992499719E-2</v>
      </c>
      <c r="L564" s="8">
        <f t="shared" si="16"/>
        <v>3.131378788480757E-5</v>
      </c>
      <c r="M564" s="21">
        <f>(L564+Systeme!$S$21)/Systeme!$S$18</f>
        <v>6.2627575769615145E-8</v>
      </c>
      <c r="O564" s="8">
        <f>('DGL 4'!$P$15/'DGL 4'!$B$26)*(1-EXP(-'DGL 4'!$B$26*D564)) + ('DGL 4'!$P$16/'DGL 4'!$B$27)*(1-EXP(-'DGL 4'!$B$27*D564))+ ('DGL 4'!$P$17/'DGL 4'!$B$28)*(1-EXP(-'DGL 4'!$B$28*D564))</f>
        <v>1.1756639755472476E-8</v>
      </c>
      <c r="P564" s="21">
        <f>(O564+Systeme!$AA$21)/Systeme!$AA$18</f>
        <v>5.8783198777362378E-12</v>
      </c>
    </row>
    <row r="565" spans="1:16" x14ac:dyDescent="0.25">
      <c r="A565" s="4">
        <f t="shared" si="17"/>
        <v>563</v>
      </c>
      <c r="D565" s="19">
        <f>A565*0.001 *Systeme!$G$6</f>
        <v>563</v>
      </c>
      <c r="F565" s="8">
        <f>('DGL 4'!$P$3/'DGL 4'!$B$26)*(1-EXP(-'DGL 4'!$B$26*D565)) + ('DGL 4'!$P$4/'DGL 4'!$B$27)*(1-EXP(-'DGL 4'!$B$27*D565))+ ('DGL 4'!$P$5/'DGL 4'!$B$28)*(1-EXP(-'DGL 4'!$B$28*D565))</f>
        <v>-11.121678398440624</v>
      </c>
      <c r="G565" s="21">
        <f>(F565+Systeme!$C$21)/Systeme!$C$18</f>
        <v>0.99777566432031184</v>
      </c>
      <c r="I565" s="8">
        <f>('DGL 4'!$P$7/'DGL 4'!$B$26)*(1-EXP(-'DGL 4'!$B$26*D565)) + ('DGL 4'!$P$8/'DGL 4'!$B$27)*(1-EXP(-'DGL 4'!$B$27*D565))+ ('DGL 4'!$P$9/'DGL 4'!$B$28)*(1-EXP(-'DGL 4'!$B$28*D565))</f>
        <v>11.121646961777541</v>
      </c>
      <c r="J565" s="21">
        <f>(I565+Systeme!$K$21)/Systeme!$K$18</f>
        <v>2.2243293923555084E-2</v>
      </c>
      <c r="L565" s="8">
        <f t="shared" si="16"/>
        <v>3.1424843745870429E-5</v>
      </c>
      <c r="M565" s="21">
        <f>(L565+Systeme!$S$21)/Systeme!$S$18</f>
        <v>6.2849687491740861E-8</v>
      </c>
      <c r="O565" s="8">
        <f>('DGL 4'!$P$15/'DGL 4'!$B$26)*(1-EXP(-'DGL 4'!$B$26*D565)) + ('DGL 4'!$P$16/'DGL 4'!$B$27)*(1-EXP(-'DGL 4'!$B$27*D565))+ ('DGL 4'!$P$17/'DGL 4'!$B$28)*(1-EXP(-'DGL 4'!$B$28*D565))</f>
        <v>1.1819336603186015E-8</v>
      </c>
      <c r="P565" s="21">
        <f>(O565+Systeme!$AA$21)/Systeme!$AA$18</f>
        <v>5.9096683015930073E-12</v>
      </c>
    </row>
    <row r="566" spans="1:16" x14ac:dyDescent="0.25">
      <c r="A566" s="4">
        <f t="shared" si="17"/>
        <v>564</v>
      </c>
      <c r="D566" s="19">
        <f>A566*0.001 *Systeme!$G$6</f>
        <v>564</v>
      </c>
      <c r="F566" s="8">
        <f>('DGL 4'!$P$3/'DGL 4'!$B$26)*(1-EXP(-'DGL 4'!$B$26*D566)) + ('DGL 4'!$P$4/'DGL 4'!$B$27)*(1-EXP(-'DGL 4'!$B$27*D566))+ ('DGL 4'!$P$5/'DGL 4'!$B$28)*(1-EXP(-'DGL 4'!$B$28*D566))</f>
        <v>-11.141188616622971</v>
      </c>
      <c r="G566" s="21">
        <f>(F566+Systeme!$C$21)/Systeme!$C$18</f>
        <v>0.9977717622766753</v>
      </c>
      <c r="I566" s="8">
        <f>('DGL 4'!$P$7/'DGL 4'!$B$26)*(1-EXP(-'DGL 4'!$B$26*D566)) + ('DGL 4'!$P$8/'DGL 4'!$B$27)*(1-EXP(-'DGL 4'!$B$27*D566))+ ('DGL 4'!$P$9/'DGL 4'!$B$28)*(1-EXP(-'DGL 4'!$B$28*D566))</f>
        <v>11.141157068646041</v>
      </c>
      <c r="J566" s="21">
        <f>(I566+Systeme!$K$21)/Systeme!$K$18</f>
        <v>2.2282314137292081E-2</v>
      </c>
      <c r="L566" s="8">
        <f t="shared" si="16"/>
        <v>3.1536094524182729E-5</v>
      </c>
      <c r="M566" s="21">
        <f>(L566+Systeme!$S$21)/Systeme!$S$18</f>
        <v>6.3072189048365457E-8</v>
      </c>
      <c r="O566" s="8">
        <f>('DGL 4'!$P$15/'DGL 4'!$B$26)*(1-EXP(-'DGL 4'!$B$26*D566)) + ('DGL 4'!$P$16/'DGL 4'!$B$27)*(1-EXP(-'DGL 4'!$B$27*D566))+ ('DGL 4'!$P$17/'DGL 4'!$B$28)*(1-EXP(-'DGL 4'!$B$28*D566))</f>
        <v>1.1882405319667971E-8</v>
      </c>
      <c r="P566" s="21">
        <f>(O566+Systeme!$AA$21)/Systeme!$AA$18</f>
        <v>5.9412026598339857E-12</v>
      </c>
    </row>
    <row r="567" spans="1:16" x14ac:dyDescent="0.25">
      <c r="A567" s="4">
        <f t="shared" si="17"/>
        <v>565</v>
      </c>
      <c r="D567" s="19">
        <f>A567*0.001 *Systeme!$G$6</f>
        <v>565.00000000000011</v>
      </c>
      <c r="F567" s="8">
        <f>('DGL 4'!$P$3/'DGL 4'!$B$26)*(1-EXP(-'DGL 4'!$B$26*D567)) + ('DGL 4'!$P$4/'DGL 4'!$B$27)*(1-EXP(-'DGL 4'!$B$27*D567))+ ('DGL 4'!$P$5/'DGL 4'!$B$28)*(1-EXP(-'DGL 4'!$B$28*D567))</f>
        <v>-11.160697976378895</v>
      </c>
      <c r="G567" s="21">
        <f>(F567+Systeme!$C$21)/Systeme!$C$18</f>
        <v>0.99776786040472421</v>
      </c>
      <c r="I567" s="8">
        <f>('DGL 4'!$P$7/'DGL 4'!$B$26)*(1-EXP(-'DGL 4'!$B$26*D567)) + ('DGL 4'!$P$8/'DGL 4'!$B$27)*(1-EXP(-'DGL 4'!$B$27*D567))+ ('DGL 4'!$P$9/'DGL 4'!$B$28)*(1-EXP(-'DGL 4'!$B$28*D567))</f>
        <v>11.160666316893185</v>
      </c>
      <c r="J567" s="21">
        <f>(I567+Systeme!$K$21)/Systeme!$K$18</f>
        <v>2.232133263378637E-2</v>
      </c>
      <c r="L567" s="8">
        <f t="shared" si="16"/>
        <v>3.1647540142125136E-5</v>
      </c>
      <c r="M567" s="21">
        <f>(L567+Systeme!$S$21)/Systeme!$S$18</f>
        <v>6.3295080284250279E-8</v>
      </c>
      <c r="O567" s="8">
        <f>('DGL 4'!$P$15/'DGL 4'!$B$26)*(1-EXP(-'DGL 4'!$B$26*D567)) + ('DGL 4'!$P$16/'DGL 4'!$B$27)*(1-EXP(-'DGL 4'!$B$27*D567))+ ('DGL 4'!$P$17/'DGL 4'!$B$28)*(1-EXP(-'DGL 4'!$B$28*D567))</f>
        <v>1.1945568252885036E-8</v>
      </c>
      <c r="P567" s="21">
        <f>(O567+Systeme!$AA$21)/Systeme!$AA$18</f>
        <v>5.9727841264425176E-12</v>
      </c>
    </row>
    <row r="568" spans="1:16" x14ac:dyDescent="0.25">
      <c r="A568" s="4">
        <f t="shared" si="17"/>
        <v>566</v>
      </c>
      <c r="D568" s="19">
        <f>A568*0.001 *Systeme!$G$6</f>
        <v>566.00000000000011</v>
      </c>
      <c r="F568" s="8">
        <f>('DGL 4'!$P$3/'DGL 4'!$B$26)*(1-EXP(-'DGL 4'!$B$26*D568)) + ('DGL 4'!$P$4/'DGL 4'!$B$27)*(1-EXP(-'DGL 4'!$B$27*D568))+ ('DGL 4'!$P$5/'DGL 4'!$B$28)*(1-EXP(-'DGL 4'!$B$28*D568))</f>
        <v>-11.180206477746385</v>
      </c>
      <c r="G568" s="21">
        <f>(F568+Systeme!$C$21)/Systeme!$C$18</f>
        <v>0.99776395870445067</v>
      </c>
      <c r="I568" s="8">
        <f>('DGL 4'!$P$7/'DGL 4'!$B$26)*(1-EXP(-'DGL 4'!$B$26*D568)) + ('DGL 4'!$P$8/'DGL 4'!$B$27)*(1-EXP(-'DGL 4'!$B$27*D568))+ ('DGL 4'!$P$9/'DGL 4'!$B$28)*(1-EXP(-'DGL 4'!$B$28*D568))</f>
        <v>11.180174706556791</v>
      </c>
      <c r="J568" s="21">
        <f>(I568+Systeme!$K$21)/Systeme!$K$18</f>
        <v>2.2360349413113583E-2</v>
      </c>
      <c r="L568" s="8">
        <f t="shared" si="16"/>
        <v>3.1759180629088637E-5</v>
      </c>
      <c r="M568" s="21">
        <f>(L568+Systeme!$S$21)/Systeme!$S$18</f>
        <v>6.351836125817727E-8</v>
      </c>
      <c r="O568" s="8">
        <f>('DGL 4'!$P$15/'DGL 4'!$B$26)*(1-EXP(-'DGL 4'!$B$26*D568)) + ('DGL 4'!$P$16/'DGL 4'!$B$27)*(1-EXP(-'DGL 4'!$B$27*D568))+ ('DGL 4'!$P$17/'DGL 4'!$B$28)*(1-EXP(-'DGL 4'!$B$28*D568))</f>
        <v>1.2008964765750779E-8</v>
      </c>
      <c r="P568" s="21">
        <f>(O568+Systeme!$AA$21)/Systeme!$AA$18</f>
        <v>6.00448238287539E-12</v>
      </c>
    </row>
    <row r="569" spans="1:16" x14ac:dyDescent="0.25">
      <c r="A569" s="4">
        <f t="shared" si="17"/>
        <v>567</v>
      </c>
      <c r="D569" s="19">
        <f>A569*0.001 *Systeme!$G$6</f>
        <v>567.00000000000011</v>
      </c>
      <c r="F569" s="8">
        <f>('DGL 4'!$P$3/'DGL 4'!$B$26)*(1-EXP(-'DGL 4'!$B$26*D569)) + ('DGL 4'!$P$4/'DGL 4'!$B$27)*(1-EXP(-'DGL 4'!$B$27*D569))+ ('DGL 4'!$P$5/'DGL 4'!$B$28)*(1-EXP(-'DGL 4'!$B$28*D569))</f>
        <v>-11.199714120763126</v>
      </c>
      <c r="G569" s="21">
        <f>(F569+Systeme!$C$21)/Systeme!$C$18</f>
        <v>0.99776005717584737</v>
      </c>
      <c r="I569" s="8">
        <f>('DGL 4'!$P$7/'DGL 4'!$B$26)*(1-EXP(-'DGL 4'!$B$26*D569)) + ('DGL 4'!$P$8/'DGL 4'!$B$27)*(1-EXP(-'DGL 4'!$B$27*D569))+ ('DGL 4'!$P$9/'DGL 4'!$B$28)*(1-EXP(-'DGL 4'!$B$28*D569))</f>
        <v>11.199682237674555</v>
      </c>
      <c r="J569" s="21">
        <f>(I569+Systeme!$K$21)/Systeme!$K$18</f>
        <v>2.2399364475349109E-2</v>
      </c>
      <c r="L569" s="8">
        <f t="shared" si="16"/>
        <v>3.1871015975951187E-5</v>
      </c>
      <c r="M569" s="21">
        <f>(L569+Systeme!$S$21)/Systeme!$S$18</f>
        <v>6.3742031951902372E-8</v>
      </c>
      <c r="O569" s="8">
        <f>('DGL 4'!$P$15/'DGL 4'!$B$26)*(1-EXP(-'DGL 4'!$B$26*D569)) + ('DGL 4'!$P$16/'DGL 4'!$B$27)*(1-EXP(-'DGL 4'!$B$27*D569))+ ('DGL 4'!$P$17/'DGL 4'!$B$28)*(1-EXP(-'DGL 4'!$B$28*D569))</f>
        <v>1.2072595098524402E-8</v>
      </c>
      <c r="P569" s="21">
        <f>(O569+Systeme!$AA$21)/Systeme!$AA$18</f>
        <v>6.0362975492622012E-12</v>
      </c>
    </row>
    <row r="570" spans="1:16" x14ac:dyDescent="0.25">
      <c r="A570" s="4">
        <f t="shared" si="17"/>
        <v>568</v>
      </c>
      <c r="D570" s="19">
        <f>A570*0.001 *Systeme!$G$6</f>
        <v>568.00000000000011</v>
      </c>
      <c r="F570" s="8">
        <f>('DGL 4'!$P$3/'DGL 4'!$B$26)*(1-EXP(-'DGL 4'!$B$26*D570)) + ('DGL 4'!$P$4/'DGL 4'!$B$27)*(1-EXP(-'DGL 4'!$B$27*D570))+ ('DGL 4'!$P$5/'DGL 4'!$B$28)*(1-EXP(-'DGL 4'!$B$28*D570))</f>
        <v>-11.219220905466997</v>
      </c>
      <c r="G570" s="21">
        <f>(F570+Systeme!$C$21)/Systeme!$C$18</f>
        <v>0.99775615581890653</v>
      </c>
      <c r="I570" s="8">
        <f>('DGL 4'!$P$7/'DGL 4'!$B$26)*(1-EXP(-'DGL 4'!$B$26*D570)) + ('DGL 4'!$P$8/'DGL 4'!$B$27)*(1-EXP(-'DGL 4'!$B$27*D570))+ ('DGL 4'!$P$9/'DGL 4'!$B$28)*(1-EXP(-'DGL 4'!$B$28*D570))</f>
        <v>11.219188910284368</v>
      </c>
      <c r="J570" s="21">
        <f>(I570+Systeme!$K$21)/Systeme!$K$18</f>
        <v>2.2438377820568737E-2</v>
      </c>
      <c r="L570" s="8">
        <f t="shared" si="16"/>
        <v>3.1983046169690652E-5</v>
      </c>
      <c r="M570" s="21">
        <f>(L570+Systeme!$S$21)/Systeme!$S$18</f>
        <v>6.3966092339381308E-8</v>
      </c>
      <c r="O570" s="8">
        <f>('DGL 4'!$P$15/'DGL 4'!$B$26)*(1-EXP(-'DGL 4'!$B$26*D570)) + ('DGL 4'!$P$16/'DGL 4'!$B$27)*(1-EXP(-'DGL 4'!$B$27*D570))+ ('DGL 4'!$P$17/'DGL 4'!$B$28)*(1-EXP(-'DGL 4'!$B$28*D570))</f>
        <v>1.2136459838843483E-8</v>
      </c>
      <c r="P570" s="21">
        <f>(O570+Systeme!$AA$21)/Systeme!$AA$18</f>
        <v>6.0682299194217418E-12</v>
      </c>
    </row>
    <row r="571" spans="1:16" x14ac:dyDescent="0.25">
      <c r="A571" s="4">
        <f t="shared" si="17"/>
        <v>569</v>
      </c>
      <c r="D571" s="19">
        <f>A571*0.001 *Systeme!$G$6</f>
        <v>569.00000000000011</v>
      </c>
      <c r="F571" s="8">
        <f>('DGL 4'!$P$3/'DGL 4'!$B$26)*(1-EXP(-'DGL 4'!$B$26*D571)) + ('DGL 4'!$P$4/'DGL 4'!$B$27)*(1-EXP(-'DGL 4'!$B$27*D571))+ ('DGL 4'!$P$5/'DGL 4'!$B$28)*(1-EXP(-'DGL 4'!$B$28*D571))</f>
        <v>-11.238726831895573</v>
      </c>
      <c r="G571" s="21">
        <f>(F571+Systeme!$C$21)/Systeme!$C$18</f>
        <v>0.99775225463362094</v>
      </c>
      <c r="I571" s="8">
        <f>('DGL 4'!$P$7/'DGL 4'!$B$26)*(1-EXP(-'DGL 4'!$B$26*D571)) + ('DGL 4'!$P$8/'DGL 4'!$B$27)*(1-EXP(-'DGL 4'!$B$27*D571))+ ('DGL 4'!$P$9/'DGL 4'!$B$28)*(1-EXP(-'DGL 4'!$B$28*D571))</f>
        <v>11.238694724423985</v>
      </c>
      <c r="J571" s="21">
        <f>(I571+Systeme!$K$21)/Systeme!$K$18</f>
        <v>2.247738944884797E-2</v>
      </c>
      <c r="L571" s="8">
        <f t="shared" si="16"/>
        <v>3.2095271167654083E-5</v>
      </c>
      <c r="M571" s="21">
        <f>(L571+Systeme!$S$21)/Systeme!$S$18</f>
        <v>6.4190542335308172E-8</v>
      </c>
      <c r="O571" s="8">
        <f>('DGL 4'!$P$15/'DGL 4'!$B$26)*(1-EXP(-'DGL 4'!$B$26*D571)) + ('DGL 4'!$P$16/'DGL 4'!$B$27)*(1-EXP(-'DGL 4'!$B$27*D571))+ ('DGL 4'!$P$17/'DGL 4'!$B$28)*(1-EXP(-'DGL 4'!$B$28*D571))</f>
        <v>1.2200420451257549E-8</v>
      </c>
      <c r="P571" s="21">
        <f>(O571+Systeme!$AA$21)/Systeme!$AA$18</f>
        <v>6.100210225628774E-12</v>
      </c>
    </row>
    <row r="572" spans="1:16" x14ac:dyDescent="0.25">
      <c r="A572" s="4">
        <f t="shared" si="17"/>
        <v>570</v>
      </c>
      <c r="D572" s="19">
        <f>A572*0.001 *Systeme!$G$6</f>
        <v>570.00000000000011</v>
      </c>
      <c r="F572" s="8">
        <f>('DGL 4'!$P$3/'DGL 4'!$B$26)*(1-EXP(-'DGL 4'!$B$26*D572)) + ('DGL 4'!$P$4/'DGL 4'!$B$27)*(1-EXP(-'DGL 4'!$B$27*D572))+ ('DGL 4'!$P$5/'DGL 4'!$B$28)*(1-EXP(-'DGL 4'!$B$28*D572))</f>
        <v>-11.258231900086903</v>
      </c>
      <c r="G572" s="21">
        <f>(F572+Systeme!$C$21)/Systeme!$C$18</f>
        <v>0.99774835361998271</v>
      </c>
      <c r="I572" s="8">
        <f>('DGL 4'!$P$7/'DGL 4'!$B$26)*(1-EXP(-'DGL 4'!$B$26*D572)) + ('DGL 4'!$P$8/'DGL 4'!$B$27)*(1-EXP(-'DGL 4'!$B$27*D572))+ ('DGL 4'!$P$9/'DGL 4'!$B$28)*(1-EXP(-'DGL 4'!$B$28*D572))</f>
        <v>11.258199680131117</v>
      </c>
      <c r="J572" s="21">
        <f>(I572+Systeme!$K$21)/Systeme!$K$18</f>
        <v>2.2516399360262233E-2</v>
      </c>
      <c r="L572" s="8">
        <f t="shared" si="16"/>
        <v>3.2207691030987449E-5</v>
      </c>
      <c r="M572" s="21">
        <f>(L572+Systeme!$S$21)/Systeme!$S$18</f>
        <v>6.4415382061974894E-8</v>
      </c>
      <c r="O572" s="8">
        <f>('DGL 4'!$P$15/'DGL 4'!$B$26)*(1-EXP(-'DGL 4'!$B$26*D572)) + ('DGL 4'!$P$16/'DGL 4'!$B$27)*(1-EXP(-'DGL 4'!$B$27*D572))+ ('DGL 4'!$P$17/'DGL 4'!$B$28)*(1-EXP(-'DGL 4'!$B$28*D572))</f>
        <v>1.2264755073956163E-8</v>
      </c>
      <c r="P572" s="21">
        <f>(O572+Systeme!$AA$21)/Systeme!$AA$18</f>
        <v>6.1323775369780817E-12</v>
      </c>
    </row>
    <row r="573" spans="1:16" x14ac:dyDescent="0.25">
      <c r="A573" s="4">
        <f t="shared" si="17"/>
        <v>571</v>
      </c>
      <c r="D573" s="19">
        <f>A573*0.001 *Systeme!$G$6</f>
        <v>571.00000000000011</v>
      </c>
      <c r="F573" s="8">
        <f>('DGL 4'!$P$3/'DGL 4'!$B$26)*(1-EXP(-'DGL 4'!$B$26*D573)) + ('DGL 4'!$P$4/'DGL 4'!$B$27)*(1-EXP(-'DGL 4'!$B$27*D573))+ ('DGL 4'!$P$5/'DGL 4'!$B$28)*(1-EXP(-'DGL 4'!$B$28*D573))</f>
        <v>-11.277736110078662</v>
      </c>
      <c r="G573" s="21">
        <f>(F573+Systeme!$C$21)/Systeme!$C$18</f>
        <v>0.99774445277798418</v>
      </c>
      <c r="I573" s="8">
        <f>('DGL 4'!$P$7/'DGL 4'!$B$26)*(1-EXP(-'DGL 4'!$B$26*D573)) + ('DGL 4'!$P$8/'DGL 4'!$B$27)*(1-EXP(-'DGL 4'!$B$27*D573))+ ('DGL 4'!$P$9/'DGL 4'!$B$28)*(1-EXP(-'DGL 4'!$B$28*D573))</f>
        <v>11.27770377744362</v>
      </c>
      <c r="J573" s="21">
        <f>(I573+Systeme!$K$21)/Systeme!$K$18</f>
        <v>2.255540755488724E-2</v>
      </c>
      <c r="L573" s="8">
        <f t="shared" si="16"/>
        <v>3.2320305716865196E-5</v>
      </c>
      <c r="M573" s="21">
        <f>(L573+Systeme!$S$21)/Systeme!$S$18</f>
        <v>6.4640611433730389E-8</v>
      </c>
      <c r="O573" s="8">
        <f>('DGL 4'!$P$15/'DGL 4'!$B$26)*(1-EXP(-'DGL 4'!$B$26*D573)) + ('DGL 4'!$P$16/'DGL 4'!$B$27)*(1-EXP(-'DGL 4'!$B$27*D573))+ ('DGL 4'!$P$17/'DGL 4'!$B$28)*(1-EXP(-'DGL 4'!$B$28*D573))</f>
        <v>1.2329325344093839E-8</v>
      </c>
      <c r="P573" s="21">
        <f>(O573+Systeme!$AA$21)/Systeme!$AA$18</f>
        <v>6.1646626720469196E-12</v>
      </c>
    </row>
    <row r="574" spans="1:16" x14ac:dyDescent="0.25">
      <c r="A574" s="4">
        <f t="shared" si="17"/>
        <v>572</v>
      </c>
      <c r="D574" s="19">
        <f>A574*0.001 *Systeme!$G$6</f>
        <v>572.00000000000011</v>
      </c>
      <c r="F574" s="8">
        <f>('DGL 4'!$P$3/'DGL 4'!$B$26)*(1-EXP(-'DGL 4'!$B$26*D574)) + ('DGL 4'!$P$4/'DGL 4'!$B$27)*(1-EXP(-'DGL 4'!$B$27*D574))+ ('DGL 4'!$P$5/'DGL 4'!$B$28)*(1-EXP(-'DGL 4'!$B$28*D574))</f>
        <v>-11.297239461908374</v>
      </c>
      <c r="G574" s="21">
        <f>(F574+Systeme!$C$21)/Systeme!$C$18</f>
        <v>0.99774055210761836</v>
      </c>
      <c r="I574" s="8">
        <f>('DGL 4'!$P$7/'DGL 4'!$B$26)*(1-EXP(-'DGL 4'!$B$26*D574)) + ('DGL 4'!$P$8/'DGL 4'!$B$27)*(1-EXP(-'DGL 4'!$B$27*D574))+ ('DGL 4'!$P$9/'DGL 4'!$B$28)*(1-EXP(-'DGL 4'!$B$28*D574))</f>
        <v>11.2972070163992</v>
      </c>
      <c r="J574" s="21">
        <f>(I574+Systeme!$K$21)/Systeme!$K$18</f>
        <v>2.25944140327984E-2</v>
      </c>
      <c r="L574" s="8">
        <f t="shared" si="16"/>
        <v>3.2433115181027157E-5</v>
      </c>
      <c r="M574" s="21">
        <f>(L574+Systeme!$S$21)/Systeme!$S$18</f>
        <v>6.4866230362054314E-8</v>
      </c>
      <c r="O574" s="8">
        <f>('DGL 4'!$P$15/'DGL 4'!$B$26)*(1-EXP(-'DGL 4'!$B$26*D574)) + ('DGL 4'!$P$16/'DGL 4'!$B$27)*(1-EXP(-'DGL 4'!$B$27*D574))+ ('DGL 4'!$P$17/'DGL 4'!$B$28)*(1-EXP(-'DGL 4'!$B$28*D574))</f>
        <v>1.2393992557084565E-8</v>
      </c>
      <c r="P574" s="21">
        <f>(O574+Systeme!$AA$21)/Systeme!$AA$18</f>
        <v>6.1969962785422829E-12</v>
      </c>
    </row>
    <row r="575" spans="1:16" x14ac:dyDescent="0.25">
      <c r="A575" s="4">
        <f t="shared" si="17"/>
        <v>573</v>
      </c>
      <c r="D575" s="19">
        <f>A575*0.001 *Systeme!$G$6</f>
        <v>573.00000000000011</v>
      </c>
      <c r="F575" s="8">
        <f>('DGL 4'!$P$3/'DGL 4'!$B$26)*(1-EXP(-'DGL 4'!$B$26*D575)) + ('DGL 4'!$P$4/'DGL 4'!$B$27)*(1-EXP(-'DGL 4'!$B$27*D575))+ ('DGL 4'!$P$5/'DGL 4'!$B$28)*(1-EXP(-'DGL 4'!$B$28*D575))</f>
        <v>-11.316741955614184</v>
      </c>
      <c r="G575" s="21">
        <f>(F575+Systeme!$C$21)/Systeme!$C$18</f>
        <v>0.99773665160887726</v>
      </c>
      <c r="I575" s="8">
        <f>('DGL 4'!$P$7/'DGL 4'!$B$26)*(1-EXP(-'DGL 4'!$B$26*D575)) + ('DGL 4'!$P$8/'DGL 4'!$B$27)*(1-EXP(-'DGL 4'!$B$27*D575))+ ('DGL 4'!$P$9/'DGL 4'!$B$28)*(1-EXP(-'DGL 4'!$B$28*D575))</f>
        <v>11.316709397035666</v>
      </c>
      <c r="J575" s="21">
        <f>(I575+Systeme!$K$21)/Systeme!$K$18</f>
        <v>2.2633418794071332E-2</v>
      </c>
      <c r="L575" s="8">
        <f t="shared" si="16"/>
        <v>3.2546119482842941E-5</v>
      </c>
      <c r="M575" s="21">
        <f>(L575+Systeme!$S$21)/Systeme!$S$18</f>
        <v>6.509223896568588E-8</v>
      </c>
      <c r="O575" s="8">
        <f>('DGL 4'!$P$15/'DGL 4'!$B$26)*(1-EXP(-'DGL 4'!$B$26*D575)) + ('DGL 4'!$P$16/'DGL 4'!$B$27)*(1-EXP(-'DGL 4'!$B$27*D575))+ ('DGL 4'!$P$17/'DGL 4'!$B$28)*(1-EXP(-'DGL 4'!$B$28*D575))</f>
        <v>1.2459034851117906E-8</v>
      </c>
      <c r="P575" s="21">
        <f>(O575+Systeme!$AA$21)/Systeme!$AA$18</f>
        <v>6.2295174255589528E-12</v>
      </c>
    </row>
    <row r="576" spans="1:16" x14ac:dyDescent="0.25">
      <c r="A576" s="4">
        <f t="shared" si="17"/>
        <v>574</v>
      </c>
      <c r="D576" s="19">
        <f>A576*0.001 *Systeme!$G$6</f>
        <v>574.00000000000011</v>
      </c>
      <c r="F576" s="8">
        <f>('DGL 4'!$P$3/'DGL 4'!$B$26)*(1-EXP(-'DGL 4'!$B$26*D576)) + ('DGL 4'!$P$4/'DGL 4'!$B$27)*(1-EXP(-'DGL 4'!$B$27*D576))+ ('DGL 4'!$P$5/'DGL 4'!$B$28)*(1-EXP(-'DGL 4'!$B$28*D576))</f>
        <v>-11.336243591233561</v>
      </c>
      <c r="G576" s="21">
        <f>(F576+Systeme!$C$21)/Systeme!$C$18</f>
        <v>0.99773275128175332</v>
      </c>
      <c r="I576" s="8">
        <f>('DGL 4'!$P$7/'DGL 4'!$B$26)*(1-EXP(-'DGL 4'!$B$26*D576)) + ('DGL 4'!$P$8/'DGL 4'!$B$27)*(1-EXP(-'DGL 4'!$B$27*D576))+ ('DGL 4'!$P$9/'DGL 4'!$B$28)*(1-EXP(-'DGL 4'!$B$28*D576))</f>
        <v>11.336210919390842</v>
      </c>
      <c r="J576" s="21">
        <f>(I576+Systeme!$K$21)/Systeme!$K$18</f>
        <v>2.2672421838781685E-2</v>
      </c>
      <c r="L576" s="8">
        <f t="shared" si="16"/>
        <v>3.2659318544180603E-5</v>
      </c>
      <c r="M576" s="21">
        <f>(L576+Systeme!$S$21)/Systeme!$S$18</f>
        <v>6.5318637088361204E-8</v>
      </c>
      <c r="O576" s="8">
        <f>('DGL 4'!$P$15/'DGL 4'!$B$26)*(1-EXP(-'DGL 4'!$B$26*D576)) + ('DGL 4'!$P$16/'DGL 4'!$B$27)*(1-EXP(-'DGL 4'!$B$27*D576))+ ('DGL 4'!$P$17/'DGL 4'!$B$28)*(1-EXP(-'DGL 4'!$B$28*D576))</f>
        <v>1.2524175086771339E-8</v>
      </c>
      <c r="P576" s="21">
        <f>(O576+Systeme!$AA$21)/Systeme!$AA$18</f>
        <v>6.2620875433856694E-12</v>
      </c>
    </row>
    <row r="577" spans="1:16" x14ac:dyDescent="0.25">
      <c r="A577" s="4">
        <f t="shared" si="17"/>
        <v>575</v>
      </c>
      <c r="D577" s="19">
        <f>A577*0.001 *Systeme!$G$6</f>
        <v>575.00000000000011</v>
      </c>
      <c r="F577" s="8">
        <f>('DGL 4'!$P$3/'DGL 4'!$B$26)*(1-EXP(-'DGL 4'!$B$26*D577)) + ('DGL 4'!$P$4/'DGL 4'!$B$27)*(1-EXP(-'DGL 4'!$B$27*D577))+ ('DGL 4'!$P$5/'DGL 4'!$B$28)*(1-EXP(-'DGL 4'!$B$28*D577))</f>
        <v>-11.355744368804556</v>
      </c>
      <c r="G577" s="21">
        <f>(F577+Systeme!$C$21)/Systeme!$C$18</f>
        <v>0.99772885112623921</v>
      </c>
      <c r="I577" s="8">
        <f>('DGL 4'!$P$7/'DGL 4'!$B$26)*(1-EXP(-'DGL 4'!$B$26*D577)) + ('DGL 4'!$P$8/'DGL 4'!$B$27)*(1-EXP(-'DGL 4'!$B$27*D577))+ ('DGL 4'!$P$9/'DGL 4'!$B$28)*(1-EXP(-'DGL 4'!$B$28*D577))</f>
        <v>11.355711583502437</v>
      </c>
      <c r="J577" s="21">
        <f>(I577+Systeme!$K$21)/Systeme!$K$18</f>
        <v>2.2711423167004873E-2</v>
      </c>
      <c r="L577" s="8">
        <f t="shared" si="16"/>
        <v>3.2772712428134204E-5</v>
      </c>
      <c r="M577" s="21">
        <f>(L577+Systeme!$S$21)/Systeme!$S$18</f>
        <v>6.5545424856268411E-8</v>
      </c>
      <c r="O577" s="8">
        <f>('DGL 4'!$P$15/'DGL 4'!$B$26)*(1-EXP(-'DGL 4'!$B$26*D577)) + ('DGL 4'!$P$16/'DGL 4'!$B$27)*(1-EXP(-'DGL 4'!$B$27*D577))+ ('DGL 4'!$P$17/'DGL 4'!$B$28)*(1-EXP(-'DGL 4'!$B$28*D577))</f>
        <v>1.2589691230496802E-8</v>
      </c>
      <c r="P577" s="21">
        <f>(O577+Systeme!$AA$21)/Systeme!$AA$18</f>
        <v>6.2948456152484008E-12</v>
      </c>
    </row>
    <row r="578" spans="1:16" x14ac:dyDescent="0.25">
      <c r="A578" s="4">
        <f t="shared" si="17"/>
        <v>576</v>
      </c>
      <c r="D578" s="19">
        <f>A578*0.001 *Systeme!$G$6</f>
        <v>576.00000000000011</v>
      </c>
      <c r="F578" s="8">
        <f>('DGL 4'!$P$3/'DGL 4'!$B$26)*(1-EXP(-'DGL 4'!$B$26*D578)) + ('DGL 4'!$P$4/'DGL 4'!$B$27)*(1-EXP(-'DGL 4'!$B$27*D578))+ ('DGL 4'!$P$5/'DGL 4'!$B$28)*(1-EXP(-'DGL 4'!$B$28*D578))</f>
        <v>-11.375244288364581</v>
      </c>
      <c r="G578" s="21">
        <f>(F578+Systeme!$C$21)/Systeme!$C$18</f>
        <v>0.99772495114232718</v>
      </c>
      <c r="I578" s="8">
        <f>('DGL 4'!$P$7/'DGL 4'!$B$26)*(1-EXP(-'DGL 4'!$B$26*D578)) + ('DGL 4'!$P$8/'DGL 4'!$B$27)*(1-EXP(-'DGL 4'!$B$27*D578))+ ('DGL 4'!$P$9/'DGL 4'!$B$28)*(1-EXP(-'DGL 4'!$B$28*D578))</f>
        <v>11.375211389408225</v>
      </c>
      <c r="J578" s="21">
        <f>(I578+Systeme!$K$21)/Systeme!$K$18</f>
        <v>2.2750422778816452E-2</v>
      </c>
      <c r="L578" s="8">
        <f t="shared" si="16"/>
        <v>3.2886301049807679E-5</v>
      </c>
      <c r="M578" s="21">
        <f>(L578+Systeme!$S$21)/Systeme!$S$18</f>
        <v>6.5772602099615351E-8</v>
      </c>
      <c r="O578" s="8">
        <f>('DGL 4'!$P$15/'DGL 4'!$B$26)*(1-EXP(-'DGL 4'!$B$26*D578)) + ('DGL 4'!$P$16/'DGL 4'!$B$27)*(1-EXP(-'DGL 4'!$B$27*D578))+ ('DGL 4'!$P$17/'DGL 4'!$B$28)*(1-EXP(-'DGL 4'!$B$28*D578))</f>
        <v>1.2655305801564931E-8</v>
      </c>
      <c r="P578" s="21">
        <f>(O578+Systeme!$AA$21)/Systeme!$AA$18</f>
        <v>6.3276529007824657E-12</v>
      </c>
    </row>
    <row r="579" spans="1:16" x14ac:dyDescent="0.25">
      <c r="A579" s="4">
        <f t="shared" si="17"/>
        <v>577</v>
      </c>
      <c r="D579" s="19">
        <f>A579*0.001 *Systeme!$G$6</f>
        <v>577</v>
      </c>
      <c r="F579" s="8">
        <f>('DGL 4'!$P$3/'DGL 4'!$B$26)*(1-EXP(-'DGL 4'!$B$26*D579)) + ('DGL 4'!$P$4/'DGL 4'!$B$27)*(1-EXP(-'DGL 4'!$B$27*D579))+ ('DGL 4'!$P$5/'DGL 4'!$B$28)*(1-EXP(-'DGL 4'!$B$28*D579))</f>
        <v>-11.394743349951579</v>
      </c>
      <c r="G579" s="21">
        <f>(F579+Systeme!$C$21)/Systeme!$C$18</f>
        <v>0.99772105133000966</v>
      </c>
      <c r="I579" s="8">
        <f>('DGL 4'!$P$7/'DGL 4'!$B$26)*(1-EXP(-'DGL 4'!$B$26*D579)) + ('DGL 4'!$P$8/'DGL 4'!$B$27)*(1-EXP(-'DGL 4'!$B$27*D579))+ ('DGL 4'!$P$9/'DGL 4'!$B$28)*(1-EXP(-'DGL 4'!$B$28*D579))</f>
        <v>11.394710337145973</v>
      </c>
      <c r="J579" s="21">
        <f>(I579+Systeme!$K$21)/Systeme!$K$18</f>
        <v>2.2789420674291946E-2</v>
      </c>
      <c r="L579" s="8">
        <f t="shared" si="16"/>
        <v>3.3000084447305962E-5</v>
      </c>
      <c r="M579" s="21">
        <f>(L579+Systeme!$S$21)/Systeme!$S$18</f>
        <v>6.6000168894611922E-8</v>
      </c>
      <c r="O579" s="8">
        <f>('DGL 4'!$P$15/'DGL 4'!$B$26)*(1-EXP(-'DGL 4'!$B$26*D579)) + ('DGL 4'!$P$16/'DGL 4'!$B$27)*(1-EXP(-'DGL 4'!$B$27*D579))+ ('DGL 4'!$P$17/'DGL 4'!$B$28)*(1-EXP(-'DGL 4'!$B$28*D579))</f>
        <v>1.2721158330723792E-8</v>
      </c>
      <c r="P579" s="21">
        <f>(O579+Systeme!$AA$21)/Systeme!$AA$18</f>
        <v>6.3605791653618962E-12</v>
      </c>
    </row>
    <row r="580" spans="1:16" x14ac:dyDescent="0.25">
      <c r="A580" s="4">
        <f t="shared" si="17"/>
        <v>578</v>
      </c>
      <c r="D580" s="19">
        <f>A580*0.001 *Systeme!$G$6</f>
        <v>578</v>
      </c>
      <c r="F580" s="8">
        <f>('DGL 4'!$P$3/'DGL 4'!$B$26)*(1-EXP(-'DGL 4'!$B$26*D580)) + ('DGL 4'!$P$4/'DGL 4'!$B$27)*(1-EXP(-'DGL 4'!$B$27*D580))+ ('DGL 4'!$P$5/'DGL 4'!$B$28)*(1-EXP(-'DGL 4'!$B$28*D580))</f>
        <v>-11.414241553603329</v>
      </c>
      <c r="G580" s="21">
        <f>(F580+Systeme!$C$21)/Systeme!$C$18</f>
        <v>0.99771715168927932</v>
      </c>
      <c r="I580" s="8">
        <f>('DGL 4'!$P$7/'DGL 4'!$B$26)*(1-EXP(-'DGL 4'!$B$26*D580)) + ('DGL 4'!$P$8/'DGL 4'!$B$27)*(1-EXP(-'DGL 4'!$B$27*D580))+ ('DGL 4'!$P$9/'DGL 4'!$B$28)*(1-EXP(-'DGL 4'!$B$28*D580))</f>
        <v>11.414208426753483</v>
      </c>
      <c r="J580" s="21">
        <f>(I580+Systeme!$K$21)/Systeme!$K$18</f>
        <v>2.2828416853506964E-2</v>
      </c>
      <c r="L580" s="8">
        <f t="shared" ref="L580:L643" si="18">-(F580+I580+O580)</f>
        <v>3.3114062597121817E-5</v>
      </c>
      <c r="M580" s="21">
        <f>(L580+Systeme!$S$21)/Systeme!$S$18</f>
        <v>6.622812519424364E-8</v>
      </c>
      <c r="O580" s="8">
        <f>('DGL 4'!$P$15/'DGL 4'!$B$26)*(1-EXP(-'DGL 4'!$B$26*D580)) + ('DGL 4'!$P$16/'DGL 4'!$B$27)*(1-EXP(-'DGL 4'!$B$27*D580))+ ('DGL 4'!$P$17/'DGL 4'!$B$28)*(1-EXP(-'DGL 4'!$B$28*D580))</f>
        <v>1.2787249232572295E-8</v>
      </c>
      <c r="P580" s="21">
        <f>(O580+Systeme!$AA$21)/Systeme!$AA$18</f>
        <v>6.3936246162861476E-12</v>
      </c>
    </row>
    <row r="581" spans="1:16" x14ac:dyDescent="0.25">
      <c r="A581" s="4">
        <f t="shared" ref="A581:A644" si="19">A580+1</f>
        <v>579</v>
      </c>
      <c r="D581" s="19">
        <f>A581*0.001 *Systeme!$G$6</f>
        <v>579</v>
      </c>
      <c r="F581" s="8">
        <f>('DGL 4'!$P$3/'DGL 4'!$B$26)*(1-EXP(-'DGL 4'!$B$26*D581)) + ('DGL 4'!$P$4/'DGL 4'!$B$27)*(1-EXP(-'DGL 4'!$B$27*D581))+ ('DGL 4'!$P$5/'DGL 4'!$B$28)*(1-EXP(-'DGL 4'!$B$28*D581))</f>
        <v>-11.433738899357568</v>
      </c>
      <c r="G581" s="21">
        <f>(F581+Systeme!$C$21)/Systeme!$C$18</f>
        <v>0.99771325222012852</v>
      </c>
      <c r="I581" s="8">
        <f>('DGL 4'!$P$7/'DGL 4'!$B$26)*(1-EXP(-'DGL 4'!$B$26*D581)) + ('DGL 4'!$P$8/'DGL 4'!$B$27)*(1-EXP(-'DGL 4'!$B$27*D581))+ ('DGL 4'!$P$9/'DGL 4'!$B$28)*(1-EXP(-'DGL 4'!$B$28*D581))</f>
        <v>11.433705658268488</v>
      </c>
      <c r="J581" s="21">
        <f>(I581+Systeme!$K$21)/Systeme!$K$18</f>
        <v>2.2867411316536978E-2</v>
      </c>
      <c r="L581" s="8">
        <f t="shared" si="18"/>
        <v>3.3228235500958742E-5</v>
      </c>
      <c r="M581" s="21">
        <f>(L581+Systeme!$S$21)/Systeme!$S$18</f>
        <v>6.6456471001917482E-8</v>
      </c>
      <c r="O581" s="8">
        <f>('DGL 4'!$P$15/'DGL 4'!$B$26)*(1-EXP(-'DGL 4'!$B$26*D581)) + ('DGL 4'!$P$16/'DGL 4'!$B$27)*(1-EXP(-'DGL 4'!$B$27*D581))+ ('DGL 4'!$P$17/'DGL 4'!$B$28)*(1-EXP(-'DGL 4'!$B$28*D581))</f>
        <v>1.2853578579968827E-8</v>
      </c>
      <c r="P581" s="21">
        <f>(O581+Systeme!$AA$21)/Systeme!$AA$18</f>
        <v>6.4267892899844135E-12</v>
      </c>
    </row>
    <row r="582" spans="1:16" x14ac:dyDescent="0.25">
      <c r="A582" s="4">
        <f t="shared" si="19"/>
        <v>580</v>
      </c>
      <c r="D582" s="19">
        <f>A582*0.001 *Systeme!$G$6</f>
        <v>580</v>
      </c>
      <c r="F582" s="8">
        <f>('DGL 4'!$P$3/'DGL 4'!$B$26)*(1-EXP(-'DGL 4'!$B$26*D582)) + ('DGL 4'!$P$4/'DGL 4'!$B$27)*(1-EXP(-'DGL 4'!$B$27*D582))+ ('DGL 4'!$P$5/'DGL 4'!$B$28)*(1-EXP(-'DGL 4'!$B$28*D582))</f>
        <v>-11.453235387252073</v>
      </c>
      <c r="G582" s="21">
        <f>(F582+Systeme!$C$21)/Systeme!$C$18</f>
        <v>0.99770935292254959</v>
      </c>
      <c r="I582" s="8">
        <f>('DGL 4'!$P$7/'DGL 4'!$B$26)*(1-EXP(-'DGL 4'!$B$26*D582)) + ('DGL 4'!$P$8/'DGL 4'!$B$27)*(1-EXP(-'DGL 4'!$B$27*D582))+ ('DGL 4'!$P$9/'DGL 4'!$B$28)*(1-EXP(-'DGL 4'!$B$28*D582))</f>
        <v>11.453202031728782</v>
      </c>
      <c r="J582" s="21">
        <f>(I582+Systeme!$K$21)/Systeme!$K$18</f>
        <v>2.2906404063457564E-2</v>
      </c>
      <c r="L582" s="8">
        <f t="shared" si="18"/>
        <v>3.3342603143852144E-5</v>
      </c>
      <c r="M582" s="21">
        <f>(L582+Systeme!$S$21)/Systeme!$S$18</f>
        <v>6.6685206287704294E-8</v>
      </c>
      <c r="O582" s="8">
        <f>('DGL 4'!$P$15/'DGL 4'!$B$26)*(1-EXP(-'DGL 4'!$B$26*D582)) + ('DGL 4'!$P$16/'DGL 4'!$B$27)*(1-EXP(-'DGL 4'!$B$27*D582))+ ('DGL 4'!$P$17/'DGL 4'!$B$28)*(1-EXP(-'DGL 4'!$B$28*D582))</f>
        <v>1.2920147126650738E-8</v>
      </c>
      <c r="P582" s="21">
        <f>(O582+Systeme!$AA$21)/Systeme!$AA$18</f>
        <v>6.4600735633253691E-12</v>
      </c>
    </row>
    <row r="583" spans="1:16" x14ac:dyDescent="0.25">
      <c r="A583" s="4">
        <f t="shared" si="19"/>
        <v>581</v>
      </c>
      <c r="D583" s="19">
        <f>A583*0.001 *Systeme!$G$6</f>
        <v>581</v>
      </c>
      <c r="F583" s="8">
        <f>('DGL 4'!$P$3/'DGL 4'!$B$26)*(1-EXP(-'DGL 4'!$B$26*D583)) + ('DGL 4'!$P$4/'DGL 4'!$B$27)*(1-EXP(-'DGL 4'!$B$27*D583))+ ('DGL 4'!$P$5/'DGL 4'!$B$28)*(1-EXP(-'DGL 4'!$B$28*D583))</f>
        <v>-11.472731017324579</v>
      </c>
      <c r="G583" s="21">
        <f>(F583+Systeme!$C$21)/Systeme!$C$18</f>
        <v>0.99770545379653508</v>
      </c>
      <c r="I583" s="8">
        <f>('DGL 4'!$P$7/'DGL 4'!$B$26)*(1-EXP(-'DGL 4'!$B$26*D583)) + ('DGL 4'!$P$8/'DGL 4'!$B$27)*(1-EXP(-'DGL 4'!$B$27*D583))+ ('DGL 4'!$P$9/'DGL 4'!$B$28)*(1-EXP(-'DGL 4'!$B$28*D583))</f>
        <v>11.472697547172105</v>
      </c>
      <c r="J583" s="21">
        <f>(I583+Systeme!$K$21)/Systeme!$K$18</f>
        <v>2.294539509434421E-2</v>
      </c>
      <c r="L583" s="8">
        <f t="shared" si="18"/>
        <v>3.3457165518623738E-5</v>
      </c>
      <c r="M583" s="21">
        <f>(L583+Systeme!$S$21)/Systeme!$S$18</f>
        <v>6.6914331037247476E-8</v>
      </c>
      <c r="O583" s="8">
        <f>('DGL 4'!$P$15/'DGL 4'!$B$26)*(1-EXP(-'DGL 4'!$B$26*D583)) + ('DGL 4'!$P$16/'DGL 4'!$B$27)*(1-EXP(-'DGL 4'!$B$27*D583))+ ('DGL 4'!$P$17/'DGL 4'!$B$28)*(1-EXP(-'DGL 4'!$B$28*D583))</f>
        <v>1.2986954945476414E-8</v>
      </c>
      <c r="P583" s="21">
        <f>(O583+Systeme!$AA$21)/Systeme!$AA$18</f>
        <v>6.4934774727382072E-12</v>
      </c>
    </row>
    <row r="584" spans="1:16" x14ac:dyDescent="0.25">
      <c r="A584" s="4">
        <f t="shared" si="19"/>
        <v>582</v>
      </c>
      <c r="D584" s="19">
        <f>A584*0.001 *Systeme!$G$6</f>
        <v>582</v>
      </c>
      <c r="F584" s="8">
        <f>('DGL 4'!$P$3/'DGL 4'!$B$26)*(1-EXP(-'DGL 4'!$B$26*D584)) + ('DGL 4'!$P$4/'DGL 4'!$B$27)*(1-EXP(-'DGL 4'!$B$27*D584))+ ('DGL 4'!$P$5/'DGL 4'!$B$28)*(1-EXP(-'DGL 4'!$B$28*D584))</f>
        <v>-11.492225789612768</v>
      </c>
      <c r="G584" s="21">
        <f>(F584+Systeme!$C$21)/Systeme!$C$18</f>
        <v>0.99770155484207756</v>
      </c>
      <c r="I584" s="8">
        <f>('DGL 4'!$P$7/'DGL 4'!$B$26)*(1-EXP(-'DGL 4'!$B$26*D584)) + ('DGL 4'!$P$8/'DGL 4'!$B$27)*(1-EXP(-'DGL 4'!$B$27*D584))+ ('DGL 4'!$P$9/'DGL 4'!$B$28)*(1-EXP(-'DGL 4'!$B$28*D584))</f>
        <v>11.492192204636147</v>
      </c>
      <c r="J584" s="21">
        <f>(I584+Systeme!$K$21)/Systeme!$K$18</f>
        <v>2.2984384409272293E-2</v>
      </c>
      <c r="L584" s="8">
        <f t="shared" si="18"/>
        <v>3.3571922617584796E-5</v>
      </c>
      <c r="M584" s="21">
        <f>(L584+Systeme!$S$21)/Systeme!$S$18</f>
        <v>6.7143845235169595E-8</v>
      </c>
      <c r="O584" s="8">
        <f>('DGL 4'!$P$15/'DGL 4'!$B$26)*(1-EXP(-'DGL 4'!$B$26*D584)) + ('DGL 4'!$P$16/'DGL 4'!$B$27)*(1-EXP(-'DGL 4'!$B$27*D584))+ ('DGL 4'!$P$17/'DGL 4'!$B$28)*(1-EXP(-'DGL 4'!$B$28*D584))</f>
        <v>1.3054002619746624E-8</v>
      </c>
      <c r="P584" s="21">
        <f>(O584+Systeme!$AA$21)/Systeme!$AA$18</f>
        <v>6.5270013098733117E-12</v>
      </c>
    </row>
    <row r="585" spans="1:16" x14ac:dyDescent="0.25">
      <c r="A585" s="4">
        <f t="shared" si="19"/>
        <v>583</v>
      </c>
      <c r="D585" s="19">
        <f>A585*0.001 *Systeme!$G$6</f>
        <v>583</v>
      </c>
      <c r="F585" s="8">
        <f>('DGL 4'!$P$3/'DGL 4'!$B$26)*(1-EXP(-'DGL 4'!$B$26*D585)) + ('DGL 4'!$P$4/'DGL 4'!$B$27)*(1-EXP(-'DGL 4'!$B$27*D585))+ ('DGL 4'!$P$5/'DGL 4'!$B$28)*(1-EXP(-'DGL 4'!$B$28*D585))</f>
        <v>-11.511719704154521</v>
      </c>
      <c r="G585" s="21">
        <f>(F585+Systeme!$C$21)/Systeme!$C$18</f>
        <v>0.99769765605916905</v>
      </c>
      <c r="I585" s="8">
        <f>('DGL 4'!$P$7/'DGL 4'!$B$26)*(1-EXP(-'DGL 4'!$B$26*D585)) + ('DGL 4'!$P$8/'DGL 4'!$B$27)*(1-EXP(-'DGL 4'!$B$27*D585))+ ('DGL 4'!$P$9/'DGL 4'!$B$28)*(1-EXP(-'DGL 4'!$B$28*D585))</f>
        <v>11.511686004158802</v>
      </c>
      <c r="J585" s="21">
        <f>(I585+Systeme!$K$21)/Systeme!$K$18</f>
        <v>2.3023372008317604E-2</v>
      </c>
      <c r="L585" s="8">
        <f t="shared" si="18"/>
        <v>3.3686874427886222E-5</v>
      </c>
      <c r="M585" s="21">
        <f>(L585+Systeme!$S$21)/Systeme!$S$18</f>
        <v>6.7373748855772439E-8</v>
      </c>
      <c r="O585" s="8">
        <f>('DGL 4'!$P$15/'DGL 4'!$B$26)*(1-EXP(-'DGL 4'!$B$26*D585)) + ('DGL 4'!$P$16/'DGL 4'!$B$27)*(1-EXP(-'DGL 4'!$B$27*D585))+ ('DGL 4'!$P$17/'DGL 4'!$B$28)*(1-EXP(-'DGL 4'!$B$28*D585))</f>
        <v>1.3121290564060278E-8</v>
      </c>
      <c r="P585" s="21">
        <f>(O585+Systeme!$AA$21)/Systeme!$AA$18</f>
        <v>6.560645282030139E-12</v>
      </c>
    </row>
    <row r="586" spans="1:16" x14ac:dyDescent="0.25">
      <c r="A586" s="4">
        <f t="shared" si="19"/>
        <v>584</v>
      </c>
      <c r="D586" s="19">
        <f>A586*0.001 *Systeme!$G$6</f>
        <v>584</v>
      </c>
      <c r="F586" s="8">
        <f>('DGL 4'!$P$3/'DGL 4'!$B$26)*(1-EXP(-'DGL 4'!$B$26*D586)) + ('DGL 4'!$P$4/'DGL 4'!$B$27)*(1-EXP(-'DGL 4'!$B$27*D586))+ ('DGL 4'!$P$5/'DGL 4'!$B$28)*(1-EXP(-'DGL 4'!$B$28*D586))</f>
        <v>-11.531212760987362</v>
      </c>
      <c r="G586" s="21">
        <f>(F586+Systeme!$C$21)/Systeme!$C$18</f>
        <v>0.99769375744780242</v>
      </c>
      <c r="I586" s="8">
        <f>('DGL 4'!$P$7/'DGL 4'!$B$26)*(1-EXP(-'DGL 4'!$B$26*D586)) + ('DGL 4'!$P$8/'DGL 4'!$B$27)*(1-EXP(-'DGL 4'!$B$27*D586))+ ('DGL 4'!$P$9/'DGL 4'!$B$28)*(1-EXP(-'DGL 4'!$B$28*D586))</f>
        <v>11.531178945777773</v>
      </c>
      <c r="J586" s="21">
        <f>(I586+Systeme!$K$21)/Systeme!$K$18</f>
        <v>2.3062357891555547E-2</v>
      </c>
      <c r="L586" s="8">
        <f t="shared" si="18"/>
        <v>3.3802020908820125E-5</v>
      </c>
      <c r="M586" s="21">
        <f>(L586+Systeme!$S$21)/Systeme!$S$18</f>
        <v>6.7604041817640246E-8</v>
      </c>
      <c r="O586" s="8">
        <f>('DGL 4'!$P$15/'DGL 4'!$B$26)*(1-EXP(-'DGL 4'!$B$26*D586)) + ('DGL 4'!$P$16/'DGL 4'!$B$27)*(1-EXP(-'DGL 4'!$B$27*D586))+ ('DGL 4'!$P$17/'DGL 4'!$B$28)*(1-EXP(-'DGL 4'!$B$28*D586))</f>
        <v>1.3188680074265047E-8</v>
      </c>
      <c r="P586" s="21">
        <f>(O586+Systeme!$AA$21)/Systeme!$AA$18</f>
        <v>6.5943400371325234E-12</v>
      </c>
    </row>
    <row r="587" spans="1:16" x14ac:dyDescent="0.25">
      <c r="A587" s="4">
        <f t="shared" si="19"/>
        <v>585</v>
      </c>
      <c r="D587" s="19">
        <f>A587*0.001 *Systeme!$G$6</f>
        <v>585</v>
      </c>
      <c r="F587" s="8">
        <f>('DGL 4'!$P$3/'DGL 4'!$B$26)*(1-EXP(-'DGL 4'!$B$26*D587)) + ('DGL 4'!$P$4/'DGL 4'!$B$27)*(1-EXP(-'DGL 4'!$B$27*D587))+ ('DGL 4'!$P$5/'DGL 4'!$B$28)*(1-EXP(-'DGL 4'!$B$28*D587))</f>
        <v>-11.550704960149293</v>
      </c>
      <c r="G587" s="21">
        <f>(F587+Systeme!$C$21)/Systeme!$C$18</f>
        <v>0.99768985900797014</v>
      </c>
      <c r="I587" s="8">
        <f>('DGL 4'!$P$7/'DGL 4'!$B$26)*(1-EXP(-'DGL 4'!$B$26*D587)) + ('DGL 4'!$P$8/'DGL 4'!$B$27)*(1-EXP(-'DGL 4'!$B$27*D587))+ ('DGL 4'!$P$9/'DGL 4'!$B$28)*(1-EXP(-'DGL 4'!$B$28*D587))</f>
        <v>11.550671029530719</v>
      </c>
      <c r="J587" s="21">
        <f>(I587+Systeme!$K$21)/Systeme!$K$18</f>
        <v>2.3101342059061437E-2</v>
      </c>
      <c r="L587" s="8">
        <f t="shared" si="18"/>
        <v>3.391736212491692E-5</v>
      </c>
      <c r="M587" s="21">
        <f>(L587+Systeme!$S$21)/Systeme!$S$18</f>
        <v>6.783472424983384E-8</v>
      </c>
      <c r="O587" s="8">
        <f>('DGL 4'!$P$15/'DGL 4'!$B$26)*(1-EXP(-'DGL 4'!$B$26*D587)) + ('DGL 4'!$P$16/'DGL 4'!$B$27)*(1-EXP(-'DGL 4'!$B$27*D587))+ ('DGL 4'!$P$17/'DGL 4'!$B$28)*(1-EXP(-'DGL 4'!$B$28*D587))</f>
        <v>1.325644945681867E-8</v>
      </c>
      <c r="P587" s="21">
        <f>(O587+Systeme!$AA$21)/Systeme!$AA$18</f>
        <v>6.6282247284093349E-12</v>
      </c>
    </row>
    <row r="588" spans="1:16" x14ac:dyDescent="0.25">
      <c r="A588" s="4">
        <f t="shared" si="19"/>
        <v>586</v>
      </c>
      <c r="D588" s="19">
        <f>A588*0.001 *Systeme!$G$6</f>
        <v>586</v>
      </c>
      <c r="F588" s="8">
        <f>('DGL 4'!$P$3/'DGL 4'!$B$26)*(1-EXP(-'DGL 4'!$B$26*D588)) + ('DGL 4'!$P$4/'DGL 4'!$B$27)*(1-EXP(-'DGL 4'!$B$27*D588))+ ('DGL 4'!$P$5/'DGL 4'!$B$28)*(1-EXP(-'DGL 4'!$B$28*D588))</f>
        <v>-11.570196301677875</v>
      </c>
      <c r="G588" s="21">
        <f>(F588+Systeme!$C$21)/Systeme!$C$18</f>
        <v>0.99768596073966442</v>
      </c>
      <c r="I588" s="8">
        <f>('DGL 4'!$P$7/'DGL 4'!$B$26)*(1-EXP(-'DGL 4'!$B$26*D588)) + ('DGL 4'!$P$8/'DGL 4'!$B$27)*(1-EXP(-'DGL 4'!$B$27*D588))+ ('DGL 4'!$P$9/'DGL 4'!$B$28)*(1-EXP(-'DGL 4'!$B$28*D588))</f>
        <v>11.570162255455562</v>
      </c>
      <c r="J588" s="21">
        <f>(I588+Systeme!$K$21)/Systeme!$K$18</f>
        <v>2.3140324510911126E-2</v>
      </c>
      <c r="L588" s="8">
        <f t="shared" si="18"/>
        <v>3.4032897991279239E-5</v>
      </c>
      <c r="M588" s="21">
        <f>(L588+Systeme!$S$21)/Systeme!$S$18</f>
        <v>6.8065795982558477E-8</v>
      </c>
      <c r="O588" s="8">
        <f>('DGL 4'!$P$15/'DGL 4'!$B$26)*(1-EXP(-'DGL 4'!$B$26*D588)) + ('DGL 4'!$P$16/'DGL 4'!$B$27)*(1-EXP(-'DGL 4'!$B$27*D588))+ ('DGL 4'!$P$17/'DGL 4'!$B$28)*(1-EXP(-'DGL 4'!$B$28*D588))</f>
        <v>1.3324321232292824E-8</v>
      </c>
      <c r="P588" s="21">
        <f>(O588+Systeme!$AA$21)/Systeme!$AA$18</f>
        <v>6.6621606161464116E-12</v>
      </c>
    </row>
    <row r="589" spans="1:16" x14ac:dyDescent="0.25">
      <c r="A589" s="4">
        <f t="shared" si="19"/>
        <v>587</v>
      </c>
      <c r="D589" s="19">
        <f>A589*0.001 *Systeme!$G$6</f>
        <v>587</v>
      </c>
      <c r="F589" s="8">
        <f>('DGL 4'!$P$3/'DGL 4'!$B$26)*(1-EXP(-'DGL 4'!$B$26*D589)) + ('DGL 4'!$P$4/'DGL 4'!$B$27)*(1-EXP(-'DGL 4'!$B$27*D589))+ ('DGL 4'!$P$5/'DGL 4'!$B$28)*(1-EXP(-'DGL 4'!$B$28*D589))</f>
        <v>-11.589686785611059</v>
      </c>
      <c r="G589" s="21">
        <f>(F589+Systeme!$C$21)/Systeme!$C$18</f>
        <v>0.99768206264287784</v>
      </c>
      <c r="I589" s="8">
        <f>('DGL 4'!$P$7/'DGL 4'!$B$26)*(1-EXP(-'DGL 4'!$B$26*D589)) + ('DGL 4'!$P$8/'DGL 4'!$B$27)*(1-EXP(-'DGL 4'!$B$27*D589))+ ('DGL 4'!$P$9/'DGL 4'!$B$28)*(1-EXP(-'DGL 4'!$B$28*D589))</f>
        <v>11.589652623589915</v>
      </c>
      <c r="J589" s="21">
        <f>(I589+Systeme!$K$21)/Systeme!$K$18</f>
        <v>2.3179305247179829E-2</v>
      </c>
      <c r="L589" s="8">
        <f t="shared" si="18"/>
        <v>3.4148628570490266E-5</v>
      </c>
      <c r="M589" s="21">
        <f>(L589+Systeme!$S$21)/Systeme!$S$18</f>
        <v>6.8297257140980533E-8</v>
      </c>
      <c r="O589" s="8">
        <f>('DGL 4'!$P$15/'DGL 4'!$B$26)*(1-EXP(-'DGL 4'!$B$26*D589)) + ('DGL 4'!$P$16/'DGL 4'!$B$27)*(1-EXP(-'DGL 4'!$B$27*D589))+ ('DGL 4'!$P$17/'DGL 4'!$B$28)*(1-EXP(-'DGL 4'!$B$28*D589))</f>
        <v>1.3392573878015512E-8</v>
      </c>
      <c r="P589" s="21">
        <f>(O589+Systeme!$AA$21)/Systeme!$AA$18</f>
        <v>6.6962869390077566E-12</v>
      </c>
    </row>
    <row r="590" spans="1:16" x14ac:dyDescent="0.25">
      <c r="A590" s="4">
        <f t="shared" si="19"/>
        <v>588</v>
      </c>
      <c r="D590" s="19">
        <f>A590*0.001 *Systeme!$G$6</f>
        <v>588</v>
      </c>
      <c r="F590" s="8">
        <f>('DGL 4'!$P$3/'DGL 4'!$B$26)*(1-EXP(-'DGL 4'!$B$26*D590)) + ('DGL 4'!$P$4/'DGL 4'!$B$27)*(1-EXP(-'DGL 4'!$B$27*D590))+ ('DGL 4'!$P$5/'DGL 4'!$B$28)*(1-EXP(-'DGL 4'!$B$28*D590))</f>
        <v>-11.60917641198631</v>
      </c>
      <c r="G590" s="21">
        <f>(F590+Systeme!$C$21)/Systeme!$C$18</f>
        <v>0.99767816471760273</v>
      </c>
      <c r="I590" s="8">
        <f>('DGL 4'!$P$7/'DGL 4'!$B$26)*(1-EXP(-'DGL 4'!$B$26*D590)) + ('DGL 4'!$P$8/'DGL 4'!$B$27)*(1-EXP(-'DGL 4'!$B$27*D590))+ ('DGL 4'!$P$9/'DGL 4'!$B$28)*(1-EXP(-'DGL 4'!$B$28*D590))</f>
        <v>11.609142133971597</v>
      </c>
      <c r="J590" s="21">
        <f>(I590+Systeme!$K$21)/Systeme!$K$18</f>
        <v>2.3218284267943194E-2</v>
      </c>
      <c r="L590" s="8">
        <f t="shared" si="18"/>
        <v>3.4264553783323881E-5</v>
      </c>
      <c r="M590" s="21">
        <f>(L590+Systeme!$S$21)/Systeme!$S$18</f>
        <v>6.8529107566647766E-8</v>
      </c>
      <c r="O590" s="8">
        <f>('DGL 4'!$P$15/'DGL 4'!$B$26)*(1-EXP(-'DGL 4'!$B$26*D590)) + ('DGL 4'!$P$16/'DGL 4'!$B$27)*(1-EXP(-'DGL 4'!$B$27*D590))+ ('DGL 4'!$P$17/'DGL 4'!$B$28)*(1-EXP(-'DGL 4'!$B$28*D590))</f>
        <v>1.3460929572384206E-8</v>
      </c>
      <c r="P590" s="21">
        <f>(O590+Systeme!$AA$21)/Systeme!$AA$18</f>
        <v>6.7304647861921034E-12</v>
      </c>
    </row>
    <row r="591" spans="1:16" x14ac:dyDescent="0.25">
      <c r="A591" s="4">
        <f t="shared" si="19"/>
        <v>589</v>
      </c>
      <c r="D591" s="19">
        <f>A591*0.001 *Systeme!$G$6</f>
        <v>589</v>
      </c>
      <c r="F591" s="8">
        <f>('DGL 4'!$P$3/'DGL 4'!$B$26)*(1-EXP(-'DGL 4'!$B$26*D591)) + ('DGL 4'!$P$4/'DGL 4'!$B$27)*(1-EXP(-'DGL 4'!$B$27*D591))+ ('DGL 4'!$P$5/'DGL 4'!$B$28)*(1-EXP(-'DGL 4'!$B$28*D591))</f>
        <v>-11.628665180841676</v>
      </c>
      <c r="G591" s="21">
        <f>(F591+Systeme!$C$21)/Systeme!$C$18</f>
        <v>0.99767426696383177</v>
      </c>
      <c r="I591" s="8">
        <f>('DGL 4'!$P$7/'DGL 4'!$B$26)*(1-EXP(-'DGL 4'!$B$26*D591)) + ('DGL 4'!$P$8/'DGL 4'!$B$27)*(1-EXP(-'DGL 4'!$B$27*D591))+ ('DGL 4'!$P$9/'DGL 4'!$B$28)*(1-EXP(-'DGL 4'!$B$28*D591))</f>
        <v>11.628630786638317</v>
      </c>
      <c r="J591" s="21">
        <f>(I591+Systeme!$K$21)/Systeme!$K$18</f>
        <v>2.3257261573276632E-2</v>
      </c>
      <c r="L591" s="8">
        <f t="shared" si="18"/>
        <v>3.4380673692361099E-5</v>
      </c>
      <c r="M591" s="21">
        <f>(L591+Systeme!$S$21)/Systeme!$S$18</f>
        <v>6.8761347384722197E-8</v>
      </c>
      <c r="O591" s="8">
        <f>('DGL 4'!$P$15/'DGL 4'!$B$26)*(1-EXP(-'DGL 4'!$B$26*D591)) + ('DGL 4'!$P$16/'DGL 4'!$B$27)*(1-EXP(-'DGL 4'!$B$27*D591))+ ('DGL 4'!$P$17/'DGL 4'!$B$28)*(1-EXP(-'DGL 4'!$B$28*D591))</f>
        <v>1.3529666794895312E-8</v>
      </c>
      <c r="P591" s="21">
        <f>(O591+Systeme!$AA$21)/Systeme!$AA$18</f>
        <v>6.7648333974476562E-12</v>
      </c>
    </row>
    <row r="592" spans="1:16" x14ac:dyDescent="0.25">
      <c r="A592" s="4">
        <f t="shared" si="19"/>
        <v>590</v>
      </c>
      <c r="D592" s="19">
        <f>A592*0.001 *Systeme!$G$6</f>
        <v>590</v>
      </c>
      <c r="F592" s="8">
        <f>('DGL 4'!$P$3/'DGL 4'!$B$26)*(1-EXP(-'DGL 4'!$B$26*D592)) + ('DGL 4'!$P$4/'DGL 4'!$B$27)*(1-EXP(-'DGL 4'!$B$27*D592))+ ('DGL 4'!$P$5/'DGL 4'!$B$28)*(1-EXP(-'DGL 4'!$B$28*D592))</f>
        <v>-11.648153092214573</v>
      </c>
      <c r="G592" s="21">
        <f>(F592+Systeme!$C$21)/Systeme!$C$18</f>
        <v>0.99767036938155707</v>
      </c>
      <c r="I592" s="8">
        <f>('DGL 4'!$P$7/'DGL 4'!$B$26)*(1-EXP(-'DGL 4'!$B$26*D592)) + ('DGL 4'!$P$8/'DGL 4'!$B$27)*(1-EXP(-'DGL 4'!$B$27*D592))+ ('DGL 4'!$P$9/'DGL 4'!$B$28)*(1-EXP(-'DGL 4'!$B$28*D592))</f>
        <v>11.64811858162785</v>
      </c>
      <c r="J592" s="21">
        <f>(I592+Systeme!$K$21)/Systeme!$K$18</f>
        <v>2.3296237163255702E-2</v>
      </c>
      <c r="L592" s="8">
        <f t="shared" si="18"/>
        <v>3.4496988214655685E-5</v>
      </c>
      <c r="M592" s="21">
        <f>(L592+Systeme!$S$21)/Systeme!$S$18</f>
        <v>6.8993976429311365E-8</v>
      </c>
      <c r="O592" s="8">
        <f>('DGL 4'!$P$15/'DGL 4'!$B$26)*(1-EXP(-'DGL 4'!$B$26*D592)) + ('DGL 4'!$P$16/'DGL 4'!$B$27)*(1-EXP(-'DGL 4'!$B$27*D592))+ ('DGL 4'!$P$17/'DGL 4'!$B$28)*(1-EXP(-'DGL 4'!$B$28*D592))</f>
        <v>1.3598507891347117E-8</v>
      </c>
      <c r="P592" s="21">
        <f>(O592+Systeme!$AA$21)/Systeme!$AA$18</f>
        <v>6.7992539456735586E-12</v>
      </c>
    </row>
    <row r="593" spans="1:16" x14ac:dyDescent="0.25">
      <c r="A593" s="4">
        <f t="shared" si="19"/>
        <v>591</v>
      </c>
      <c r="D593" s="19">
        <f>A593*0.001 *Systeme!$G$6</f>
        <v>591</v>
      </c>
      <c r="F593" s="8">
        <f>('DGL 4'!$P$3/'DGL 4'!$B$26)*(1-EXP(-'DGL 4'!$B$26*D593)) + ('DGL 4'!$P$4/'DGL 4'!$B$27)*(1-EXP(-'DGL 4'!$B$27*D593))+ ('DGL 4'!$P$5/'DGL 4'!$B$28)*(1-EXP(-'DGL 4'!$B$28*D593))</f>
        <v>-11.667640146142944</v>
      </c>
      <c r="G593" s="21">
        <f>(F593+Systeme!$C$21)/Systeme!$C$18</f>
        <v>0.99766647197077141</v>
      </c>
      <c r="I593" s="8">
        <f>('DGL 4'!$P$7/'DGL 4'!$B$26)*(1-EXP(-'DGL 4'!$B$26*D593)) + ('DGL 4'!$P$8/'DGL 4'!$B$27)*(1-EXP(-'DGL 4'!$B$27*D593))+ ('DGL 4'!$P$9/'DGL 4'!$B$28)*(1-EXP(-'DGL 4'!$B$28*D593))</f>
        <v>11.667605518977966</v>
      </c>
      <c r="J593" s="21">
        <f>(I593+Systeme!$K$21)/Systeme!$K$18</f>
        <v>2.3335211037955932E-2</v>
      </c>
      <c r="L593" s="8">
        <f t="shared" si="18"/>
        <v>3.4613497384757257E-5</v>
      </c>
      <c r="M593" s="21">
        <f>(L593+Systeme!$S$21)/Systeme!$S$18</f>
        <v>6.922699476951451E-8</v>
      </c>
      <c r="O593" s="8">
        <f>('DGL 4'!$P$15/'DGL 4'!$B$26)*(1-EXP(-'DGL 4'!$B$26*D593)) + ('DGL 4'!$P$16/'DGL 4'!$B$27)*(1-EXP(-'DGL 4'!$B$27*D593))+ ('DGL 4'!$P$17/'DGL 4'!$B$28)*(1-EXP(-'DGL 4'!$B$28*D593))</f>
        <v>1.3667592395089773E-8</v>
      </c>
      <c r="P593" s="21">
        <f>(O593+Systeme!$AA$21)/Systeme!$AA$18</f>
        <v>6.8337961975448864E-12</v>
      </c>
    </row>
    <row r="594" spans="1:16" x14ac:dyDescent="0.25">
      <c r="A594" s="4">
        <f t="shared" si="19"/>
        <v>592</v>
      </c>
      <c r="D594" s="19">
        <f>A594*0.001 *Systeme!$G$6</f>
        <v>592</v>
      </c>
      <c r="F594" s="8">
        <f>('DGL 4'!$P$3/'DGL 4'!$B$26)*(1-EXP(-'DGL 4'!$B$26*D594)) + ('DGL 4'!$P$4/'DGL 4'!$B$27)*(1-EXP(-'DGL 4'!$B$27*D594))+ ('DGL 4'!$P$5/'DGL 4'!$B$28)*(1-EXP(-'DGL 4'!$B$28*D594))</f>
        <v>-11.687126342664463</v>
      </c>
      <c r="G594" s="21">
        <f>(F594+Systeme!$C$21)/Systeme!$C$18</f>
        <v>0.99766257473146702</v>
      </c>
      <c r="I594" s="8">
        <f>('DGL 4'!$P$7/'DGL 4'!$B$26)*(1-EXP(-'DGL 4'!$B$26*D594)) + ('DGL 4'!$P$8/'DGL 4'!$B$27)*(1-EXP(-'DGL 4'!$B$27*D594))+ ('DGL 4'!$P$9/'DGL 4'!$B$28)*(1-EXP(-'DGL 4'!$B$28*D594))</f>
        <v>11.68709159872636</v>
      </c>
      <c r="J594" s="21">
        <f>(I594+Systeme!$K$21)/Systeme!$K$18</f>
        <v>2.3374183197452721E-2</v>
      </c>
      <c r="L594" s="8">
        <f t="shared" si="18"/>
        <v>3.4730201182713461E-5</v>
      </c>
      <c r="M594" s="21">
        <f>(L594+Systeme!$S$21)/Systeme!$S$18</f>
        <v>6.9460402365426918E-8</v>
      </c>
      <c r="O594" s="8">
        <f>('DGL 4'!$P$15/'DGL 4'!$B$26)*(1-EXP(-'DGL 4'!$B$26*D594)) + ('DGL 4'!$P$16/'DGL 4'!$B$27)*(1-EXP(-'DGL 4'!$B$27*D594))+ ('DGL 4'!$P$17/'DGL 4'!$B$28)*(1-EXP(-'DGL 4'!$B$28*D594))</f>
        <v>1.3736920718553786E-8</v>
      </c>
      <c r="P594" s="21">
        <f>(O594+Systeme!$AA$21)/Systeme!$AA$18</f>
        <v>6.868460359276893E-12</v>
      </c>
    </row>
    <row r="595" spans="1:16" x14ac:dyDescent="0.25">
      <c r="A595" s="4">
        <f t="shared" si="19"/>
        <v>593</v>
      </c>
      <c r="D595" s="19">
        <f>A595*0.001 *Systeme!$G$6</f>
        <v>593</v>
      </c>
      <c r="F595" s="8">
        <f>('DGL 4'!$P$3/'DGL 4'!$B$26)*(1-EXP(-'DGL 4'!$B$26*D595)) + ('DGL 4'!$P$4/'DGL 4'!$B$27)*(1-EXP(-'DGL 4'!$B$27*D595))+ ('DGL 4'!$P$5/'DGL 4'!$B$28)*(1-EXP(-'DGL 4'!$B$28*D595))</f>
        <v>-11.70661168181687</v>
      </c>
      <c r="G595" s="21">
        <f>(F595+Systeme!$C$21)/Systeme!$C$18</f>
        <v>0.99765867766363658</v>
      </c>
      <c r="I595" s="8">
        <f>('DGL 4'!$P$7/'DGL 4'!$B$26)*(1-EXP(-'DGL 4'!$B$26*D595)) + ('DGL 4'!$P$8/'DGL 4'!$B$27)*(1-EXP(-'DGL 4'!$B$27*D595))+ ('DGL 4'!$P$9/'DGL 4'!$B$28)*(1-EXP(-'DGL 4'!$B$28*D595))</f>
        <v>11.706576820910769</v>
      </c>
      <c r="J595" s="21">
        <f>(I595+Systeme!$K$21)/Systeme!$K$18</f>
        <v>2.3413153641821536E-2</v>
      </c>
      <c r="L595" s="8">
        <f t="shared" si="18"/>
        <v>3.4847099608452305E-5</v>
      </c>
      <c r="M595" s="21">
        <f>(L595+Systeme!$S$21)/Systeme!$S$18</f>
        <v>6.9694199216904606E-8</v>
      </c>
      <c r="O595" s="8">
        <f>('DGL 4'!$P$15/'DGL 4'!$B$26)*(1-EXP(-'DGL 4'!$B$26*D595)) + ('DGL 4'!$P$16/'DGL 4'!$B$27)*(1-EXP(-'DGL 4'!$B$27*D595))+ ('DGL 4'!$P$17/'DGL 4'!$B$28)*(1-EXP(-'DGL 4'!$B$28*D595))</f>
        <v>1.380649293373018E-8</v>
      </c>
      <c r="P595" s="21">
        <f>(O595+Systeme!$AA$21)/Systeme!$AA$18</f>
        <v>6.9032464668650899E-12</v>
      </c>
    </row>
    <row r="596" spans="1:16" x14ac:dyDescent="0.25">
      <c r="A596" s="4">
        <f t="shared" si="19"/>
        <v>594</v>
      </c>
      <c r="D596" s="19">
        <f>A596*0.001 *Systeme!$G$6</f>
        <v>594</v>
      </c>
      <c r="F596" s="8">
        <f>('DGL 4'!$P$3/'DGL 4'!$B$26)*(1-EXP(-'DGL 4'!$B$26*D596)) + ('DGL 4'!$P$4/'DGL 4'!$B$27)*(1-EXP(-'DGL 4'!$B$27*D596))+ ('DGL 4'!$P$5/'DGL 4'!$B$28)*(1-EXP(-'DGL 4'!$B$28*D596))</f>
        <v>-11.726096163637896</v>
      </c>
      <c r="G596" s="21">
        <f>(F596+Systeme!$C$21)/Systeme!$C$18</f>
        <v>0.99765478076727254</v>
      </c>
      <c r="I596" s="8">
        <f>('DGL 4'!$P$7/'DGL 4'!$B$26)*(1-EXP(-'DGL 4'!$B$26*D596)) + ('DGL 4'!$P$8/'DGL 4'!$B$27)*(1-EXP(-'DGL 4'!$B$27*D596))+ ('DGL 4'!$P$9/'DGL 4'!$B$28)*(1-EXP(-'DGL 4'!$B$28*D596))</f>
        <v>11.726061185568936</v>
      </c>
      <c r="J596" s="21">
        <f>(I596+Systeme!$K$21)/Systeme!$K$18</f>
        <v>2.3452122371137873E-2</v>
      </c>
      <c r="L596" s="8">
        <f t="shared" si="18"/>
        <v>3.4964192650731047E-5</v>
      </c>
      <c r="M596" s="21">
        <f>(L596+Systeme!$S$21)/Systeme!$S$18</f>
        <v>6.9928385301462093E-8</v>
      </c>
      <c r="O596" s="8">
        <f>('DGL 4'!$P$15/'DGL 4'!$B$26)*(1-EXP(-'DGL 4'!$B$26*D596)) + ('DGL 4'!$P$16/'DGL 4'!$B$27)*(1-EXP(-'DGL 4'!$B$27*D596))+ ('DGL 4'!$P$17/'DGL 4'!$B$28)*(1-EXP(-'DGL 4'!$B$28*D596))</f>
        <v>1.3876309625220767E-8</v>
      </c>
      <c r="P596" s="21">
        <f>(O596+Systeme!$AA$21)/Systeme!$AA$18</f>
        <v>6.938154812610384E-12</v>
      </c>
    </row>
    <row r="597" spans="1:16" x14ac:dyDescent="0.25">
      <c r="A597" s="4">
        <f t="shared" si="19"/>
        <v>595</v>
      </c>
      <c r="D597" s="19">
        <f>A597*0.001 *Systeme!$G$6</f>
        <v>595</v>
      </c>
      <c r="F597" s="8">
        <f>('DGL 4'!$P$3/'DGL 4'!$B$26)*(1-EXP(-'DGL 4'!$B$26*D597)) + ('DGL 4'!$P$4/'DGL 4'!$B$27)*(1-EXP(-'DGL 4'!$B$27*D597))+ ('DGL 4'!$P$5/'DGL 4'!$B$28)*(1-EXP(-'DGL 4'!$B$28*D597))</f>
        <v>-11.745579788165319</v>
      </c>
      <c r="G597" s="21">
        <f>(F597+Systeme!$C$21)/Systeme!$C$18</f>
        <v>0.9976508840423669</v>
      </c>
      <c r="I597" s="8">
        <f>('DGL 4'!$P$7/'DGL 4'!$B$26)*(1-EXP(-'DGL 4'!$B$26*D597)) + ('DGL 4'!$P$8/'DGL 4'!$B$27)*(1-EXP(-'DGL 4'!$B$27*D597))+ ('DGL 4'!$P$9/'DGL 4'!$B$28)*(1-EXP(-'DGL 4'!$B$28*D597))</f>
        <v>11.745544692738653</v>
      </c>
      <c r="J597" s="21">
        <f>(I597+Systeme!$K$21)/Systeme!$K$18</f>
        <v>2.3491089385477306E-2</v>
      </c>
      <c r="L597" s="8">
        <f t="shared" si="18"/>
        <v>3.5081480294755097E-5</v>
      </c>
      <c r="M597" s="21">
        <f>(L597+Systeme!$S$21)/Systeme!$S$18</f>
        <v>7.01629605895102E-8</v>
      </c>
      <c r="O597" s="8">
        <f>('DGL 4'!$P$15/'DGL 4'!$B$26)*(1-EXP(-'DGL 4'!$B$26*D597)) + ('DGL 4'!$P$16/'DGL 4'!$B$27)*(1-EXP(-'DGL 4'!$B$27*D597))+ ('DGL 4'!$P$17/'DGL 4'!$B$28)*(1-EXP(-'DGL 4'!$B$28*D597))</f>
        <v>1.3946371376759997E-8</v>
      </c>
      <c r="P597" s="21">
        <f>(O597+Systeme!$AA$21)/Systeme!$AA$18</f>
        <v>6.9731856883799986E-12</v>
      </c>
    </row>
    <row r="598" spans="1:16" x14ac:dyDescent="0.25">
      <c r="A598" s="4">
        <f t="shared" si="19"/>
        <v>596</v>
      </c>
      <c r="D598" s="19">
        <f>A598*0.001 *Systeme!$G$6</f>
        <v>596</v>
      </c>
      <c r="F598" s="8">
        <f>('DGL 4'!$P$3/'DGL 4'!$B$26)*(1-EXP(-'DGL 4'!$B$26*D598)) + ('DGL 4'!$P$4/'DGL 4'!$B$27)*(1-EXP(-'DGL 4'!$B$27*D598))+ ('DGL 4'!$P$5/'DGL 4'!$B$28)*(1-EXP(-'DGL 4'!$B$28*D598))</f>
        <v>-11.765062555436668</v>
      </c>
      <c r="G598" s="21">
        <f>(F598+Systeme!$C$21)/Systeme!$C$18</f>
        <v>0.99764698748891256</v>
      </c>
      <c r="I598" s="8">
        <f>('DGL 4'!$P$7/'DGL 4'!$B$26)*(1-EXP(-'DGL 4'!$B$26*D598)) + ('DGL 4'!$P$8/'DGL 4'!$B$27)*(1-EXP(-'DGL 4'!$B$27*D598))+ ('DGL 4'!$P$9/'DGL 4'!$B$28)*(1-EXP(-'DGL 4'!$B$28*D598))</f>
        <v>11.765027342457621</v>
      </c>
      <c r="J598" s="21">
        <f>(I598+Systeme!$K$21)/Systeme!$K$18</f>
        <v>2.3530054684915244E-2</v>
      </c>
      <c r="L598" s="8">
        <f t="shared" si="18"/>
        <v>3.5198962507093732E-5</v>
      </c>
      <c r="M598" s="21">
        <f>(L598+Systeme!$S$21)/Systeme!$S$18</f>
        <v>7.039792501418747E-8</v>
      </c>
      <c r="O598" s="8">
        <f>('DGL 4'!$P$15/'DGL 4'!$B$26)*(1-EXP(-'DGL 4'!$B$26*D598)) + ('DGL 4'!$P$16/'DGL 4'!$B$27)*(1-EXP(-'DGL 4'!$B$27*D598))+ ('DGL 4'!$P$17/'DGL 4'!$B$28)*(1-EXP(-'DGL 4'!$B$28*D598))</f>
        <v>1.4016539312457915E-8</v>
      </c>
      <c r="P598" s="21">
        <f>(O598+Systeme!$AA$21)/Systeme!$AA$18</f>
        <v>7.0082696562289574E-12</v>
      </c>
    </row>
    <row r="599" spans="1:16" x14ac:dyDescent="0.25">
      <c r="A599" s="4">
        <f t="shared" si="19"/>
        <v>597</v>
      </c>
      <c r="D599" s="19">
        <f>A599*0.001 *Systeme!$G$6</f>
        <v>597</v>
      </c>
      <c r="F599" s="8">
        <f>('DGL 4'!$P$3/'DGL 4'!$B$26)*(1-EXP(-'DGL 4'!$B$26*D599)) + ('DGL 4'!$P$4/'DGL 4'!$B$27)*(1-EXP(-'DGL 4'!$B$27*D599))+ ('DGL 4'!$P$5/'DGL 4'!$B$28)*(1-EXP(-'DGL 4'!$B$28*D599))</f>
        <v>-11.784544465489986</v>
      </c>
      <c r="G599" s="21">
        <f>(F599+Systeme!$C$21)/Systeme!$C$18</f>
        <v>0.99764309110690197</v>
      </c>
      <c r="I599" s="8">
        <f>('DGL 4'!$P$7/'DGL 4'!$B$26)*(1-EXP(-'DGL 4'!$B$26*D599)) + ('DGL 4'!$P$8/'DGL 4'!$B$27)*(1-EXP(-'DGL 4'!$B$27*D599))+ ('DGL 4'!$P$9/'DGL 4'!$B$28)*(1-EXP(-'DGL 4'!$B$28*D599))</f>
        <v>11.784509134763557</v>
      </c>
      <c r="J599" s="21">
        <f>(I599+Systeme!$K$21)/Systeme!$K$18</f>
        <v>2.3569018269527113E-2</v>
      </c>
      <c r="L599" s="8">
        <f t="shared" si="18"/>
        <v>3.5316639338064341E-5</v>
      </c>
      <c r="M599" s="21">
        <f>(L599+Systeme!$S$21)/Systeme!$S$18</f>
        <v>7.0633278676128682E-8</v>
      </c>
      <c r="O599" s="8">
        <f>('DGL 4'!$P$15/'DGL 4'!$B$26)*(1-EXP(-'DGL 4'!$B$26*D599)) + ('DGL 4'!$P$16/'DGL 4'!$B$27)*(1-EXP(-'DGL 4'!$B$27*D599))+ ('DGL 4'!$P$17/'DGL 4'!$B$28)*(1-EXP(-'DGL 4'!$B$28*D599))</f>
        <v>1.4087091740940666E-8</v>
      </c>
      <c r="P599" s="21">
        <f>(O599+Systeme!$AA$21)/Systeme!$AA$18</f>
        <v>7.043545870470333E-12</v>
      </c>
    </row>
    <row r="600" spans="1:16" x14ac:dyDescent="0.25">
      <c r="A600" s="4">
        <f t="shared" si="19"/>
        <v>598</v>
      </c>
      <c r="D600" s="19">
        <f>A600*0.001 *Systeme!$G$6</f>
        <v>598</v>
      </c>
      <c r="F600" s="8">
        <f>('DGL 4'!$P$3/'DGL 4'!$B$26)*(1-EXP(-'DGL 4'!$B$26*D600)) + ('DGL 4'!$P$4/'DGL 4'!$B$27)*(1-EXP(-'DGL 4'!$B$27*D600))+ ('DGL 4'!$P$5/'DGL 4'!$B$28)*(1-EXP(-'DGL 4'!$B$28*D600))</f>
        <v>-11.804025518362849</v>
      </c>
      <c r="G600" s="21">
        <f>(F600+Systeme!$C$21)/Systeme!$C$18</f>
        <v>0.99763919489632735</v>
      </c>
      <c r="I600" s="8">
        <f>('DGL 4'!$P$7/'DGL 4'!$B$26)*(1-EXP(-'DGL 4'!$B$26*D600)) + ('DGL 4'!$P$8/'DGL 4'!$B$27)*(1-EXP(-'DGL 4'!$B$27*D600))+ ('DGL 4'!$P$9/'DGL 4'!$B$28)*(1-EXP(-'DGL 4'!$B$28*D600))</f>
        <v>11.803990069694208</v>
      </c>
      <c r="J600" s="21">
        <f>(I600+Systeme!$K$21)/Systeme!$K$18</f>
        <v>2.3607980139388418E-2</v>
      </c>
      <c r="L600" s="8">
        <f t="shared" si="18"/>
        <v>3.5434510750170442E-5</v>
      </c>
      <c r="M600" s="21">
        <f>(L600+Systeme!$S$21)/Systeme!$S$18</f>
        <v>7.0869021500340887E-8</v>
      </c>
      <c r="O600" s="8">
        <f>('DGL 4'!$P$15/'DGL 4'!$B$26)*(1-EXP(-'DGL 4'!$B$26*D600)) + ('DGL 4'!$P$16/'DGL 4'!$B$27)*(1-EXP(-'DGL 4'!$B$27*D600))+ ('DGL 4'!$P$17/'DGL 4'!$B$28)*(1-EXP(-'DGL 4'!$B$28*D600))</f>
        <v>1.4157890299362763E-8</v>
      </c>
      <c r="P600" s="21">
        <f>(O600+Systeme!$AA$21)/Systeme!$AA$18</f>
        <v>7.0789451496813819E-12</v>
      </c>
    </row>
    <row r="601" spans="1:16" x14ac:dyDescent="0.25">
      <c r="A601" s="4">
        <f t="shared" si="19"/>
        <v>599</v>
      </c>
      <c r="D601" s="19">
        <f>A601*0.001 *Systeme!$G$6</f>
        <v>599</v>
      </c>
      <c r="F601" s="8">
        <f>('DGL 4'!$P$3/'DGL 4'!$B$26)*(1-EXP(-'DGL 4'!$B$26*D601)) + ('DGL 4'!$P$4/'DGL 4'!$B$27)*(1-EXP(-'DGL 4'!$B$27*D601))+ ('DGL 4'!$P$5/'DGL 4'!$B$28)*(1-EXP(-'DGL 4'!$B$28*D601))</f>
        <v>-11.823505714092834</v>
      </c>
      <c r="G601" s="21">
        <f>(F601+Systeme!$C$21)/Systeme!$C$18</f>
        <v>0.9976352988571815</v>
      </c>
      <c r="I601" s="8">
        <f>('DGL 4'!$P$7/'DGL 4'!$B$26)*(1-EXP(-'DGL 4'!$B$26*D601)) + ('DGL 4'!$P$8/'DGL 4'!$B$27)*(1-EXP(-'DGL 4'!$B$27*D601))+ ('DGL 4'!$P$9/'DGL 4'!$B$28)*(1-EXP(-'DGL 4'!$B$28*D601))</f>
        <v>11.823470147287336</v>
      </c>
      <c r="J601" s="21">
        <f>(I601+Systeme!$K$21)/Systeme!$K$18</f>
        <v>2.3646940294574672E-2</v>
      </c>
      <c r="L601" s="8">
        <f t="shared" si="18"/>
        <v>3.5552576700929959E-5</v>
      </c>
      <c r="M601" s="21">
        <f>(L601+Systeme!$S$21)/Systeme!$S$18</f>
        <v>7.1105153401859919E-8</v>
      </c>
      <c r="O601" s="8">
        <f>('DGL 4'!$P$15/'DGL 4'!$B$26)*(1-EXP(-'DGL 4'!$B$26*D601)) + ('DGL 4'!$P$16/'DGL 4'!$B$27)*(1-EXP(-'DGL 4'!$B$27*D601))+ ('DGL 4'!$P$17/'DGL 4'!$B$28)*(1-EXP(-'DGL 4'!$B$28*D601))</f>
        <v>1.4228796281403472E-8</v>
      </c>
      <c r="P601" s="21">
        <f>(O601+Systeme!$AA$21)/Systeme!$AA$18</f>
        <v>7.1143981407017356E-12</v>
      </c>
    </row>
    <row r="602" spans="1:16" x14ac:dyDescent="0.25">
      <c r="A602" s="4">
        <f t="shared" si="19"/>
        <v>600</v>
      </c>
      <c r="D602" s="19">
        <f>A602*0.001 *Systeme!$G$6</f>
        <v>600</v>
      </c>
      <c r="F602" s="8">
        <f>('DGL 4'!$P$3/'DGL 4'!$B$26)*(1-EXP(-'DGL 4'!$B$26*D602)) + ('DGL 4'!$P$4/'DGL 4'!$B$27)*(1-EXP(-'DGL 4'!$B$27*D602))+ ('DGL 4'!$P$5/'DGL 4'!$B$28)*(1-EXP(-'DGL 4'!$B$28*D602))</f>
        <v>-11.842985052717934</v>
      </c>
      <c r="G602" s="21">
        <f>(F602+Systeme!$C$21)/Systeme!$C$18</f>
        <v>0.99763140298945641</v>
      </c>
      <c r="I602" s="8">
        <f>('DGL 4'!$P$7/'DGL 4'!$B$26)*(1-EXP(-'DGL 4'!$B$26*D602)) + ('DGL 4'!$P$8/'DGL 4'!$B$27)*(1-EXP(-'DGL 4'!$B$27*D602))+ ('DGL 4'!$P$9/'DGL 4'!$B$28)*(1-EXP(-'DGL 4'!$B$28*D602))</f>
        <v>11.8429493675806</v>
      </c>
      <c r="J602" s="21">
        <f>(I602+Systeme!$K$21)/Systeme!$K$18</f>
        <v>2.36858987351612E-2</v>
      </c>
      <c r="L602" s="8">
        <f t="shared" si="18"/>
        <v>3.5670837245818481E-5</v>
      </c>
      <c r="M602" s="21">
        <f>(L602+Systeme!$S$21)/Systeme!$S$18</f>
        <v>7.1341674491636967E-8</v>
      </c>
      <c r="O602" s="8">
        <f>('DGL 4'!$P$15/'DGL 4'!$B$26)*(1-EXP(-'DGL 4'!$B$26*D602)) + ('DGL 4'!$P$16/'DGL 4'!$B$27)*(1-EXP(-'DGL 4'!$B$27*D602))+ ('DGL 4'!$P$17/'DGL 4'!$B$28)*(1-EXP(-'DGL 4'!$B$28*D602))</f>
        <v>1.4300088166559199E-8</v>
      </c>
      <c r="P602" s="21">
        <f>(O602+Systeme!$AA$21)/Systeme!$AA$18</f>
        <v>7.1500440832795993E-12</v>
      </c>
    </row>
    <row r="603" spans="1:16" x14ac:dyDescent="0.25">
      <c r="A603" s="4">
        <f t="shared" si="19"/>
        <v>601</v>
      </c>
      <c r="D603" s="19">
        <f>A603*0.001 *Systeme!$G$6</f>
        <v>601</v>
      </c>
      <c r="F603" s="8">
        <f>('DGL 4'!$P$3/'DGL 4'!$B$26)*(1-EXP(-'DGL 4'!$B$26*D603)) + ('DGL 4'!$P$4/'DGL 4'!$B$27)*(1-EXP(-'DGL 4'!$B$27*D603))+ ('DGL 4'!$P$5/'DGL 4'!$B$28)*(1-EXP(-'DGL 4'!$B$28*D603))</f>
        <v>-11.862463534275564</v>
      </c>
      <c r="G603" s="21">
        <f>(F603+Systeme!$C$21)/Systeme!$C$18</f>
        <v>0.99762750729314487</v>
      </c>
      <c r="I603" s="8">
        <f>('DGL 4'!$P$7/'DGL 4'!$B$26)*(1-EXP(-'DGL 4'!$B$26*D603)) + ('DGL 4'!$P$8/'DGL 4'!$B$27)*(1-EXP(-'DGL 4'!$B$27*D603))+ ('DGL 4'!$P$9/'DGL 4'!$B$28)*(1-EXP(-'DGL 4'!$B$28*D603))</f>
        <v>11.862427730611769</v>
      </c>
      <c r="J603" s="21">
        <f>(I603+Systeme!$K$21)/Systeme!$K$18</f>
        <v>2.3724855461223538E-2</v>
      </c>
      <c r="L603" s="8">
        <f t="shared" si="18"/>
        <v>3.5789292307387977E-5</v>
      </c>
      <c r="M603" s="21">
        <f>(L603+Systeme!$S$21)/Systeme!$S$18</f>
        <v>7.1578584614775952E-8</v>
      </c>
      <c r="O603" s="8">
        <f>('DGL 4'!$P$15/'DGL 4'!$B$26)*(1-EXP(-'DGL 4'!$B$26*D603)) + ('DGL 4'!$P$16/'DGL 4'!$B$27)*(1-EXP(-'DGL 4'!$B$27*D603))+ ('DGL 4'!$P$17/'DGL 4'!$B$28)*(1-EXP(-'DGL 4'!$B$28*D603))</f>
        <v>1.4371488131492693E-8</v>
      </c>
      <c r="P603" s="21">
        <f>(O603+Systeme!$AA$21)/Systeme!$AA$18</f>
        <v>7.185744065746347E-12</v>
      </c>
    </row>
    <row r="604" spans="1:16" x14ac:dyDescent="0.25">
      <c r="A604" s="4">
        <f t="shared" si="19"/>
        <v>602</v>
      </c>
      <c r="D604" s="19">
        <f>A604*0.001 *Systeme!$G$6</f>
        <v>602</v>
      </c>
      <c r="F604" s="8">
        <f>('DGL 4'!$P$3/'DGL 4'!$B$26)*(1-EXP(-'DGL 4'!$B$26*D604)) + ('DGL 4'!$P$4/'DGL 4'!$B$27)*(1-EXP(-'DGL 4'!$B$27*D604))+ ('DGL 4'!$P$5/'DGL 4'!$B$28)*(1-EXP(-'DGL 4'!$B$28*D604))</f>
        <v>-11.88194115880367</v>
      </c>
      <c r="G604" s="21">
        <f>(F604+Systeme!$C$21)/Systeme!$C$18</f>
        <v>0.99762361176823922</v>
      </c>
      <c r="I604" s="8">
        <f>('DGL 4'!$P$7/'DGL 4'!$B$26)*(1-EXP(-'DGL 4'!$B$26*D604)) + ('DGL 4'!$P$8/'DGL 4'!$B$27)*(1-EXP(-'DGL 4'!$B$27*D604))+ ('DGL 4'!$P$9/'DGL 4'!$B$28)*(1-EXP(-'DGL 4'!$B$28*D604))</f>
        <v>11.88190523641862</v>
      </c>
      <c r="J604" s="21">
        <f>(I604+Systeme!$K$21)/Systeme!$K$18</f>
        <v>2.3763810472837238E-2</v>
      </c>
      <c r="L604" s="8">
        <f t="shared" si="18"/>
        <v>3.5907941914690295E-5</v>
      </c>
      <c r="M604" s="21">
        <f>(L604+Systeme!$S$21)/Systeme!$S$18</f>
        <v>7.1815883829380594E-8</v>
      </c>
      <c r="O604" s="8">
        <f>('DGL 4'!$P$15/'DGL 4'!$B$26)*(1-EXP(-'DGL 4'!$B$26*D604)) + ('DGL 4'!$P$16/'DGL 4'!$B$27)*(1-EXP(-'DGL 4'!$B$27*D604))+ ('DGL 4'!$P$17/'DGL 4'!$B$28)*(1-EXP(-'DGL 4'!$B$28*D604))</f>
        <v>1.4443135878255964E-8</v>
      </c>
      <c r="P604" s="21">
        <f>(O604+Systeme!$AA$21)/Systeme!$AA$18</f>
        <v>7.2215679391279822E-12</v>
      </c>
    </row>
    <row r="605" spans="1:16" x14ac:dyDescent="0.25">
      <c r="A605" s="4">
        <f t="shared" si="19"/>
        <v>603</v>
      </c>
      <c r="D605" s="19">
        <f>A605*0.001 *Systeme!$G$6</f>
        <v>603</v>
      </c>
      <c r="F605" s="8">
        <f>('DGL 4'!$P$3/'DGL 4'!$B$26)*(1-EXP(-'DGL 4'!$B$26*D605)) + ('DGL 4'!$P$4/'DGL 4'!$B$27)*(1-EXP(-'DGL 4'!$B$27*D605))+ ('DGL 4'!$P$5/'DGL 4'!$B$28)*(1-EXP(-'DGL 4'!$B$28*D605))</f>
        <v>-11.901417926340036</v>
      </c>
      <c r="G605" s="21">
        <f>(F605+Systeme!$C$21)/Systeme!$C$18</f>
        <v>0.99761971641473191</v>
      </c>
      <c r="I605" s="8">
        <f>('DGL 4'!$P$7/'DGL 4'!$B$26)*(1-EXP(-'DGL 4'!$B$26*D605)) + ('DGL 4'!$P$8/'DGL 4'!$B$27)*(1-EXP(-'DGL 4'!$B$27*D605))+ ('DGL 4'!$P$9/'DGL 4'!$B$28)*(1-EXP(-'DGL 4'!$B$28*D605))</f>
        <v>11.901381885038777</v>
      </c>
      <c r="J605" s="21">
        <f>(I605+Systeme!$K$21)/Systeme!$K$18</f>
        <v>2.3802763770077555E-2</v>
      </c>
      <c r="L605" s="8">
        <f t="shared" si="18"/>
        <v>3.6026786088577244E-5</v>
      </c>
      <c r="M605" s="21">
        <f>(L605+Systeme!$S$21)/Systeme!$S$18</f>
        <v>7.2053572177154493E-8</v>
      </c>
      <c r="O605" s="8">
        <f>('DGL 4'!$P$15/'DGL 4'!$B$26)*(1-EXP(-'DGL 4'!$B$26*D605)) + ('DGL 4'!$P$16/'DGL 4'!$B$27)*(1-EXP(-'DGL 4'!$B$27*D605))+ ('DGL 4'!$P$17/'DGL 4'!$B$28)*(1-EXP(-'DGL 4'!$B$28*D605))</f>
        <v>1.4515170427154694E-8</v>
      </c>
      <c r="P605" s="21">
        <f>(O605+Systeme!$AA$21)/Systeme!$AA$18</f>
        <v>7.2575852135773471E-12</v>
      </c>
    </row>
    <row r="606" spans="1:16" x14ac:dyDescent="0.25">
      <c r="A606" s="4">
        <f t="shared" si="19"/>
        <v>604</v>
      </c>
      <c r="D606" s="19">
        <f>A606*0.001 *Systeme!$G$6</f>
        <v>604</v>
      </c>
      <c r="F606" s="8">
        <f>('DGL 4'!$P$3/'DGL 4'!$B$26)*(1-EXP(-'DGL 4'!$B$26*D606)) + ('DGL 4'!$P$4/'DGL 4'!$B$27)*(1-EXP(-'DGL 4'!$B$27*D606))+ ('DGL 4'!$P$5/'DGL 4'!$B$28)*(1-EXP(-'DGL 4'!$B$28*D606))</f>
        <v>-11.920893836922133</v>
      </c>
      <c r="G606" s="21">
        <f>(F606+Systeme!$C$21)/Systeme!$C$18</f>
        <v>0.99761582123261561</v>
      </c>
      <c r="I606" s="8">
        <f>('DGL 4'!$P$7/'DGL 4'!$B$26)*(1-EXP(-'DGL 4'!$B$26*D606)) + ('DGL 4'!$P$8/'DGL 4'!$B$27)*(1-EXP(-'DGL 4'!$B$27*D606))+ ('DGL 4'!$P$9/'DGL 4'!$B$28)*(1-EXP(-'DGL 4'!$B$28*D606))</f>
        <v>11.920857676510062</v>
      </c>
      <c r="J606" s="21">
        <f>(I606+Systeme!$K$21)/Systeme!$K$18</f>
        <v>2.3841715353020123E-2</v>
      </c>
      <c r="L606" s="8">
        <f t="shared" si="18"/>
        <v>3.6145824756589427E-5</v>
      </c>
      <c r="M606" s="21">
        <f>(L606+Systeme!$S$21)/Systeme!$S$18</f>
        <v>7.2291649513178849E-8</v>
      </c>
      <c r="O606" s="8">
        <f>('DGL 4'!$P$15/'DGL 4'!$B$26)*(1-EXP(-'DGL 4'!$B$26*D606)) + ('DGL 4'!$P$16/'DGL 4'!$B$27)*(1-EXP(-'DGL 4'!$B$27*D606))+ ('DGL 4'!$P$17/'DGL 4'!$B$28)*(1-EXP(-'DGL 4'!$B$28*D606))</f>
        <v>1.4587314295291115E-8</v>
      </c>
      <c r="P606" s="21">
        <f>(O606+Systeme!$AA$21)/Systeme!$AA$18</f>
        <v>7.2936571476455574E-12</v>
      </c>
    </row>
    <row r="607" spans="1:16" x14ac:dyDescent="0.25">
      <c r="A607" s="4">
        <f t="shared" si="19"/>
        <v>605</v>
      </c>
      <c r="D607" s="19">
        <f>A607*0.001 *Systeme!$G$6</f>
        <v>605</v>
      </c>
      <c r="F607" s="8">
        <f>('DGL 4'!$P$3/'DGL 4'!$B$26)*(1-EXP(-'DGL 4'!$B$26*D607)) + ('DGL 4'!$P$4/'DGL 4'!$B$27)*(1-EXP(-'DGL 4'!$B$27*D607))+ ('DGL 4'!$P$5/'DGL 4'!$B$28)*(1-EXP(-'DGL 4'!$B$28*D607))</f>
        <v>-11.940368890587747</v>
      </c>
      <c r="G607" s="21">
        <f>(F607+Systeme!$C$21)/Systeme!$C$18</f>
        <v>0.99761192622188244</v>
      </c>
      <c r="I607" s="8">
        <f>('DGL 4'!$P$7/'DGL 4'!$B$26)*(1-EXP(-'DGL 4'!$B$26*D607)) + ('DGL 4'!$P$8/'DGL 4'!$B$27)*(1-EXP(-'DGL 4'!$B$27*D607))+ ('DGL 4'!$P$9/'DGL 4'!$B$28)*(1-EXP(-'DGL 4'!$B$28*D607))</f>
        <v>11.940332610870097</v>
      </c>
      <c r="J607" s="21">
        <f>(I607+Systeme!$K$21)/Systeme!$K$18</f>
        <v>2.3880665221740194E-2</v>
      </c>
      <c r="L607" s="8">
        <f t="shared" si="18"/>
        <v>3.6265057942620488E-5</v>
      </c>
      <c r="M607" s="21">
        <f>(L607+Systeme!$S$21)/Systeme!$S$18</f>
        <v>7.2530115885240971E-8</v>
      </c>
      <c r="O607" s="8">
        <f>('DGL 4'!$P$15/'DGL 4'!$B$26)*(1-EXP(-'DGL 4'!$B$26*D607)) + ('DGL 4'!$P$16/'DGL 4'!$B$27)*(1-EXP(-'DGL 4'!$B$27*D607))+ ('DGL 4'!$P$17/'DGL 4'!$B$28)*(1-EXP(-'DGL 4'!$B$28*D607))</f>
        <v>1.4659707013846973E-8</v>
      </c>
      <c r="P607" s="21">
        <f>(O607+Systeme!$AA$21)/Systeme!$AA$18</f>
        <v>7.3298535069234871E-12</v>
      </c>
    </row>
    <row r="608" spans="1:16" x14ac:dyDescent="0.25">
      <c r="A608" s="4">
        <f t="shared" si="19"/>
        <v>606</v>
      </c>
      <c r="D608" s="19">
        <f>A608*0.001 *Systeme!$G$6</f>
        <v>606</v>
      </c>
      <c r="F608" s="8">
        <f>('DGL 4'!$P$3/'DGL 4'!$B$26)*(1-EXP(-'DGL 4'!$B$26*D608)) + ('DGL 4'!$P$4/'DGL 4'!$B$27)*(1-EXP(-'DGL 4'!$B$27*D608))+ ('DGL 4'!$P$5/'DGL 4'!$B$28)*(1-EXP(-'DGL 4'!$B$28*D608))</f>
        <v>-11.959843087374658</v>
      </c>
      <c r="G608" s="21">
        <f>(F608+Systeme!$C$21)/Systeme!$C$18</f>
        <v>0.99760803138252507</v>
      </c>
      <c r="I608" s="8">
        <f>('DGL 4'!$P$7/'DGL 4'!$B$26)*(1-EXP(-'DGL 4'!$B$26*D608)) + ('DGL 4'!$P$8/'DGL 4'!$B$27)*(1-EXP(-'DGL 4'!$B$27*D608))+ ('DGL 4'!$P$9/'DGL 4'!$B$28)*(1-EXP(-'DGL 4'!$B$28*D608))</f>
        <v>11.959806688156677</v>
      </c>
      <c r="J608" s="21">
        <f>(I608+Systeme!$K$21)/Systeme!$K$18</f>
        <v>2.3919613376313355E-2</v>
      </c>
      <c r="L608" s="8">
        <f t="shared" si="18"/>
        <v>3.6384485632045844E-5</v>
      </c>
      <c r="M608" s="21">
        <f>(L608+Systeme!$S$21)/Systeme!$S$18</f>
        <v>7.2768971264091686E-8</v>
      </c>
      <c r="O608" s="8">
        <f>('DGL 4'!$P$15/'DGL 4'!$B$26)*(1-EXP(-'DGL 4'!$B$26*D608)) + ('DGL 4'!$P$16/'DGL 4'!$B$27)*(1-EXP(-'DGL 4'!$B$27*D608))+ ('DGL 4'!$P$17/'DGL 4'!$B$28)*(1-EXP(-'DGL 4'!$B$28*D608))</f>
        <v>1.4732348996553818E-8</v>
      </c>
      <c r="P608" s="21">
        <f>(O608+Systeme!$AA$21)/Systeme!$AA$18</f>
        <v>7.3661744982769098E-12</v>
      </c>
    </row>
    <row r="609" spans="1:16" x14ac:dyDescent="0.25">
      <c r="A609" s="4">
        <f t="shared" si="19"/>
        <v>607</v>
      </c>
      <c r="D609" s="19">
        <f>A609*0.001 *Systeme!$G$6</f>
        <v>607</v>
      </c>
      <c r="F609" s="8">
        <f>('DGL 4'!$P$3/'DGL 4'!$B$26)*(1-EXP(-'DGL 4'!$B$26*D609)) + ('DGL 4'!$P$4/'DGL 4'!$B$27)*(1-EXP(-'DGL 4'!$B$27*D609))+ ('DGL 4'!$P$5/'DGL 4'!$B$28)*(1-EXP(-'DGL 4'!$B$28*D609))</f>
        <v>-11.979316427320605</v>
      </c>
      <c r="G609" s="21">
        <f>(F609+Systeme!$C$21)/Systeme!$C$18</f>
        <v>0.99760413671453585</v>
      </c>
      <c r="I609" s="8">
        <f>('DGL 4'!$P$7/'DGL 4'!$B$26)*(1-EXP(-'DGL 4'!$B$26*D609)) + ('DGL 4'!$P$8/'DGL 4'!$B$27)*(1-EXP(-'DGL 4'!$B$27*D609))+ ('DGL 4'!$P$9/'DGL 4'!$B$28)*(1-EXP(-'DGL 4'!$B$28*D609))</f>
        <v>11.979279908407543</v>
      </c>
      <c r="J609" s="21">
        <f>(I609+Systeme!$K$21)/Systeme!$K$18</f>
        <v>2.3958559816815085E-2</v>
      </c>
      <c r="L609" s="8">
        <f t="shared" si="18"/>
        <v>3.6504107821240788E-5</v>
      </c>
      <c r="M609" s="21">
        <f>(L609+Systeme!$S$21)/Systeme!$S$18</f>
        <v>7.3008215642481571E-8</v>
      </c>
      <c r="O609" s="8">
        <f>('DGL 4'!$P$15/'DGL 4'!$B$26)*(1-EXP(-'DGL 4'!$B$26*D609)) + ('DGL 4'!$P$16/'DGL 4'!$B$27)*(1-EXP(-'DGL 4'!$B$27*D609))+ ('DGL 4'!$P$17/'DGL 4'!$B$28)*(1-EXP(-'DGL 4'!$B$28*D609))</f>
        <v>1.4805240315402673E-8</v>
      </c>
      <c r="P609" s="21">
        <f>(O609+Systeme!$AA$21)/Systeme!$AA$18</f>
        <v>7.4026201577013362E-12</v>
      </c>
    </row>
    <row r="610" spans="1:16" x14ac:dyDescent="0.25">
      <c r="A610" s="4">
        <f t="shared" si="19"/>
        <v>608</v>
      </c>
      <c r="D610" s="19">
        <f>A610*0.001 *Systeme!$G$6</f>
        <v>608</v>
      </c>
      <c r="F610" s="8">
        <f>('DGL 4'!$P$3/'DGL 4'!$B$26)*(1-EXP(-'DGL 4'!$B$26*D610)) + ('DGL 4'!$P$4/'DGL 4'!$B$27)*(1-EXP(-'DGL 4'!$B$27*D610))+ ('DGL 4'!$P$5/'DGL 4'!$B$28)*(1-EXP(-'DGL 4'!$B$28*D610))</f>
        <v>-11.998788910463213</v>
      </c>
      <c r="G610" s="21">
        <f>(F610+Systeme!$C$21)/Systeme!$C$18</f>
        <v>0.99760024221790733</v>
      </c>
      <c r="I610" s="8">
        <f>('DGL 4'!$P$7/'DGL 4'!$B$26)*(1-EXP(-'DGL 4'!$B$26*D610)) + ('DGL 4'!$P$8/'DGL 4'!$B$27)*(1-EXP(-'DGL 4'!$B$27*D610))+ ('DGL 4'!$P$9/'DGL 4'!$B$28)*(1-EXP(-'DGL 4'!$B$28*D610))</f>
        <v>11.998752271660328</v>
      </c>
      <c r="J610" s="21">
        <f>(I610+Systeme!$K$21)/Systeme!$K$18</f>
        <v>2.3997504543320655E-2</v>
      </c>
      <c r="L610" s="8">
        <f t="shared" si="18"/>
        <v>3.6623924504122947E-5</v>
      </c>
      <c r="M610" s="21">
        <f>(L610+Systeme!$S$21)/Systeme!$S$18</f>
        <v>7.3247849008245896E-8</v>
      </c>
      <c r="O610" s="8">
        <f>('DGL 4'!$P$15/'DGL 4'!$B$26)*(1-EXP(-'DGL 4'!$B$26*D610)) + ('DGL 4'!$P$16/'DGL 4'!$B$27)*(1-EXP(-'DGL 4'!$B$27*D610))+ ('DGL 4'!$P$17/'DGL 4'!$B$28)*(1-EXP(-'DGL 4'!$B$28*D610))</f>
        <v>1.4878381723697209E-8</v>
      </c>
      <c r="P610" s="21">
        <f>(O610+Systeme!$AA$21)/Systeme!$AA$18</f>
        <v>7.439190861848605E-12</v>
      </c>
    </row>
    <row r="611" spans="1:16" x14ac:dyDescent="0.25">
      <c r="A611" s="4">
        <f t="shared" si="19"/>
        <v>609</v>
      </c>
      <c r="D611" s="19">
        <f>A611*0.001 *Systeme!$G$6</f>
        <v>609</v>
      </c>
      <c r="F611" s="8">
        <f>('DGL 4'!$P$3/'DGL 4'!$B$26)*(1-EXP(-'DGL 4'!$B$26*D611)) + ('DGL 4'!$P$4/'DGL 4'!$B$27)*(1-EXP(-'DGL 4'!$B$27*D611))+ ('DGL 4'!$P$5/'DGL 4'!$B$28)*(1-EXP(-'DGL 4'!$B$28*D611))</f>
        <v>-12.01826053684006</v>
      </c>
      <c r="G611" s="21">
        <f>(F611+Systeme!$C$21)/Systeme!$C$18</f>
        <v>0.99759634789263196</v>
      </c>
      <c r="I611" s="8">
        <f>('DGL 4'!$P$7/'DGL 4'!$B$26)*(1-EXP(-'DGL 4'!$B$26*D611)) + ('DGL 4'!$P$8/'DGL 4'!$B$27)*(1-EXP(-'DGL 4'!$B$27*D611))+ ('DGL 4'!$P$9/'DGL 4'!$B$28)*(1-EXP(-'DGL 4'!$B$28*D611))</f>
        <v>12.018223777952795</v>
      </c>
      <c r="J611" s="21">
        <f>(I611+Systeme!$K$21)/Systeme!$K$18</f>
        <v>2.4036447555905588E-2</v>
      </c>
      <c r="L611" s="8">
        <f t="shared" si="18"/>
        <v>3.6743935631273084E-5</v>
      </c>
      <c r="M611" s="21">
        <f>(L611+Systeme!$S$21)/Systeme!$S$18</f>
        <v>7.3487871262546171E-8</v>
      </c>
      <c r="O611" s="8">
        <f>('DGL 4'!$P$15/'DGL 4'!$B$26)*(1-EXP(-'DGL 4'!$B$26*D611)) + ('DGL 4'!$P$16/'DGL 4'!$B$27)*(1-EXP(-'DGL 4'!$B$27*D611))+ ('DGL 4'!$P$17/'DGL 4'!$B$28)*(1-EXP(-'DGL 4'!$B$28*D611))</f>
        <v>1.4951634346848514E-8</v>
      </c>
      <c r="P611" s="21">
        <f>(O611+Systeme!$AA$21)/Systeme!$AA$18</f>
        <v>7.475817173424256E-12</v>
      </c>
    </row>
    <row r="612" spans="1:16" x14ac:dyDescent="0.25">
      <c r="A612" s="4">
        <f t="shared" si="19"/>
        <v>610</v>
      </c>
      <c r="D612" s="19">
        <f>A612*0.001 *Systeme!$G$6</f>
        <v>610</v>
      </c>
      <c r="F612" s="8">
        <f>('DGL 4'!$P$3/'DGL 4'!$B$26)*(1-EXP(-'DGL 4'!$B$26*D612)) + ('DGL 4'!$P$4/'DGL 4'!$B$27)*(1-EXP(-'DGL 4'!$B$27*D612))+ ('DGL 4'!$P$5/'DGL 4'!$B$28)*(1-EXP(-'DGL 4'!$B$28*D612))</f>
        <v>-12.037731306489139</v>
      </c>
      <c r="G612" s="21">
        <f>(F612+Systeme!$C$21)/Systeme!$C$18</f>
        <v>0.9975924537387022</v>
      </c>
      <c r="I612" s="8">
        <f>('DGL 4'!$P$7/'DGL 4'!$B$26)*(1-EXP(-'DGL 4'!$B$26*D612)) + ('DGL 4'!$P$8/'DGL 4'!$B$27)*(1-EXP(-'DGL 4'!$B$27*D612))+ ('DGL 4'!$P$9/'DGL 4'!$B$28)*(1-EXP(-'DGL 4'!$B$28*D612))</f>
        <v>12.037694427322599</v>
      </c>
      <c r="J612" s="21">
        <f>(I612+Systeme!$K$21)/Systeme!$K$18</f>
        <v>2.4075388854645198E-2</v>
      </c>
      <c r="L612" s="8">
        <f t="shared" si="18"/>
        <v>3.6864141263497595E-5</v>
      </c>
      <c r="M612" s="21">
        <f>(L612+Systeme!$S$21)/Systeme!$S$18</f>
        <v>7.3728282526995194E-8</v>
      </c>
      <c r="O612" s="8">
        <f>('DGL 4'!$P$15/'DGL 4'!$B$26)*(1-EXP(-'DGL 4'!$B$26*D612)) + ('DGL 4'!$P$16/'DGL 4'!$B$27)*(1-EXP(-'DGL 4'!$B$27*D612))+ ('DGL 4'!$P$17/'DGL 4'!$B$28)*(1-EXP(-'DGL 4'!$B$28*D612))</f>
        <v>1.502527666261827E-8</v>
      </c>
      <c r="P612" s="21">
        <f>(O612+Systeme!$AA$21)/Systeme!$AA$18</f>
        <v>7.5126383313091348E-12</v>
      </c>
    </row>
    <row r="613" spans="1:16" x14ac:dyDescent="0.25">
      <c r="A613" s="4">
        <f t="shared" si="19"/>
        <v>611</v>
      </c>
      <c r="D613" s="19">
        <f>A613*0.001 *Systeme!$G$6</f>
        <v>611</v>
      </c>
      <c r="F613" s="8">
        <f>('DGL 4'!$P$3/'DGL 4'!$B$26)*(1-EXP(-'DGL 4'!$B$26*D613)) + ('DGL 4'!$P$4/'DGL 4'!$B$27)*(1-EXP(-'DGL 4'!$B$27*D613))+ ('DGL 4'!$P$5/'DGL 4'!$B$28)*(1-EXP(-'DGL 4'!$B$28*D613))</f>
        <v>-12.057201219448078</v>
      </c>
      <c r="G613" s="21">
        <f>(F613+Systeme!$C$21)/Systeme!$C$18</f>
        <v>0.99758855975611038</v>
      </c>
      <c r="I613" s="8">
        <f>('DGL 4'!$P$7/'DGL 4'!$B$26)*(1-EXP(-'DGL 4'!$B$26*D613)) + ('DGL 4'!$P$8/'DGL 4'!$B$27)*(1-EXP(-'DGL 4'!$B$27*D613))+ ('DGL 4'!$P$9/'DGL 4'!$B$28)*(1-EXP(-'DGL 4'!$B$28*D613))</f>
        <v>12.05716421980755</v>
      </c>
      <c r="J613" s="21">
        <f>(I613+Systeme!$K$21)/Systeme!$K$18</f>
        <v>2.4114328439615099E-2</v>
      </c>
      <c r="L613" s="8">
        <f t="shared" si="18"/>
        <v>3.6984541358141797E-5</v>
      </c>
      <c r="M613" s="21">
        <f>(L613+Systeme!$S$21)/Systeme!$S$18</f>
        <v>7.396908271628359E-8</v>
      </c>
      <c r="O613" s="8">
        <f>('DGL 4'!$P$15/'DGL 4'!$B$26)*(1-EXP(-'DGL 4'!$B$26*D613)) + ('DGL 4'!$P$16/'DGL 4'!$B$27)*(1-EXP(-'DGL 4'!$B$27*D613))+ ('DGL 4'!$P$17/'DGL 4'!$B$28)*(1-EXP(-'DGL 4'!$B$28*D613))</f>
        <v>1.5099170137290729E-8</v>
      </c>
      <c r="P613" s="21">
        <f>(O613+Systeme!$AA$21)/Systeme!$AA$18</f>
        <v>7.5495850686453654E-12</v>
      </c>
    </row>
    <row r="614" spans="1:16" x14ac:dyDescent="0.25">
      <c r="A614" s="4">
        <f t="shared" si="19"/>
        <v>612</v>
      </c>
      <c r="D614" s="19">
        <f>A614*0.001 *Systeme!$G$6</f>
        <v>612</v>
      </c>
      <c r="F614" s="8">
        <f>('DGL 4'!$P$3/'DGL 4'!$B$26)*(1-EXP(-'DGL 4'!$B$26*D614)) + ('DGL 4'!$P$4/'DGL 4'!$B$27)*(1-EXP(-'DGL 4'!$B$27*D614))+ ('DGL 4'!$P$5/'DGL 4'!$B$28)*(1-EXP(-'DGL 4'!$B$28*D614))</f>
        <v>-12.076670275754351</v>
      </c>
      <c r="G614" s="21">
        <f>(F614+Systeme!$C$21)/Systeme!$C$18</f>
        <v>0.99758466594484907</v>
      </c>
      <c r="I614" s="8">
        <f>('DGL 4'!$P$7/'DGL 4'!$B$26)*(1-EXP(-'DGL 4'!$B$26*D614)) + ('DGL 4'!$P$8/'DGL 4'!$B$27)*(1-EXP(-'DGL 4'!$B$27*D614))+ ('DGL 4'!$P$9/'DGL 4'!$B$28)*(1-EXP(-'DGL 4'!$B$28*D614))</f>
        <v>12.076633155445299</v>
      </c>
      <c r="J614" s="21">
        <f>(I614+Systeme!$K$21)/Systeme!$K$18</f>
        <v>2.4153266310890598E-2</v>
      </c>
      <c r="L614" s="8">
        <f t="shared" si="18"/>
        <v>3.7105135876275893E-5</v>
      </c>
      <c r="M614" s="21">
        <f>(L614+Systeme!$S$21)/Systeme!$S$18</f>
        <v>7.4210271752551787E-8</v>
      </c>
      <c r="O614" s="8">
        <f>('DGL 4'!$P$15/'DGL 4'!$B$26)*(1-EXP(-'DGL 4'!$B$26*D614)) + ('DGL 4'!$P$16/'DGL 4'!$B$27)*(1-EXP(-'DGL 4'!$B$27*D614))+ ('DGL 4'!$P$17/'DGL 4'!$B$28)*(1-EXP(-'DGL 4'!$B$28*D614))</f>
        <v>1.5173176064978838E-8</v>
      </c>
      <c r="P614" s="21">
        <f>(O614+Systeme!$AA$21)/Systeme!$AA$18</f>
        <v>7.5865880324894196E-12</v>
      </c>
    </row>
    <row r="615" spans="1:16" x14ac:dyDescent="0.25">
      <c r="A615" s="4">
        <f t="shared" si="19"/>
        <v>613</v>
      </c>
      <c r="D615" s="19">
        <f>A615*0.001 *Systeme!$G$6</f>
        <v>613</v>
      </c>
      <c r="F615" s="8">
        <f>('DGL 4'!$P$3/'DGL 4'!$B$26)*(1-EXP(-'DGL 4'!$B$26*D615)) + ('DGL 4'!$P$4/'DGL 4'!$B$27)*(1-EXP(-'DGL 4'!$B$27*D615))+ ('DGL 4'!$P$5/'DGL 4'!$B$28)*(1-EXP(-'DGL 4'!$B$28*D615))</f>
        <v>-12.096138475446004</v>
      </c>
      <c r="G615" s="21">
        <f>(F615+Systeme!$C$21)/Systeme!$C$18</f>
        <v>0.99758077230491071</v>
      </c>
      <c r="I615" s="8">
        <f>('DGL 4'!$P$7/'DGL 4'!$B$26)*(1-EXP(-'DGL 4'!$B$26*D615)) + ('DGL 4'!$P$8/'DGL 4'!$B$27)*(1-EXP(-'DGL 4'!$B$27*D615))+ ('DGL 4'!$P$9/'DGL 4'!$B$28)*(1-EXP(-'DGL 4'!$B$28*D615))</f>
        <v>12.09610123427356</v>
      </c>
      <c r="J615" s="21">
        <f>(I615+Systeme!$K$21)/Systeme!$K$18</f>
        <v>2.4192202468547121E-2</v>
      </c>
      <c r="L615" s="8">
        <f t="shared" si="18"/>
        <v>3.7225924871769987E-5</v>
      </c>
      <c r="M615" s="21">
        <f>(L615+Systeme!$S$21)/Systeme!$S$18</f>
        <v>7.4451849743539979E-8</v>
      </c>
      <c r="O615" s="8">
        <f>('DGL 4'!$P$15/'DGL 4'!$B$26)*(1-EXP(-'DGL 4'!$B$26*D615)) + ('DGL 4'!$P$16/'DGL 4'!$B$27)*(1-EXP(-'DGL 4'!$B$27*D615))+ ('DGL 4'!$P$17/'DGL 4'!$B$28)*(1-EXP(-'DGL 4'!$B$28*D615))</f>
        <v>1.5247572754308741E-8</v>
      </c>
      <c r="P615" s="21">
        <f>(O615+Systeme!$AA$21)/Systeme!$AA$18</f>
        <v>7.6237863771543702E-12</v>
      </c>
    </row>
    <row r="616" spans="1:16" x14ac:dyDescent="0.25">
      <c r="A616" s="4">
        <f t="shared" si="19"/>
        <v>614</v>
      </c>
      <c r="D616" s="19">
        <f>A616*0.001 *Systeme!$G$6</f>
        <v>614</v>
      </c>
      <c r="F616" s="8">
        <f>('DGL 4'!$P$3/'DGL 4'!$B$26)*(1-EXP(-'DGL 4'!$B$26*D616)) + ('DGL 4'!$P$4/'DGL 4'!$B$27)*(1-EXP(-'DGL 4'!$B$27*D616))+ ('DGL 4'!$P$5/'DGL 4'!$B$28)*(1-EXP(-'DGL 4'!$B$28*D616))</f>
        <v>-12.115605818560402</v>
      </c>
      <c r="G616" s="21">
        <f>(F616+Systeme!$C$21)/Systeme!$C$18</f>
        <v>0.99757687883628787</v>
      </c>
      <c r="I616" s="8">
        <f>('DGL 4'!$P$7/'DGL 4'!$B$26)*(1-EXP(-'DGL 4'!$B$26*D616)) + ('DGL 4'!$P$8/'DGL 4'!$B$27)*(1-EXP(-'DGL 4'!$B$27*D616))+ ('DGL 4'!$P$9/'DGL 4'!$B$28)*(1-EXP(-'DGL 4'!$B$28*D616))</f>
        <v>12.115568456330049</v>
      </c>
      <c r="J616" s="21">
        <f>(I616+Systeme!$K$21)/Systeme!$K$18</f>
        <v>2.4231136912660097E-2</v>
      </c>
      <c r="L616" s="8">
        <f t="shared" si="18"/>
        <v>3.7346908270217451E-5</v>
      </c>
      <c r="M616" s="21">
        <f>(L616+Systeme!$S$21)/Systeme!$S$18</f>
        <v>7.4693816540434908E-8</v>
      </c>
      <c r="O616" s="8">
        <f>('DGL 4'!$P$15/'DGL 4'!$B$26)*(1-EXP(-'DGL 4'!$B$26*D616)) + ('DGL 4'!$P$16/'DGL 4'!$B$27)*(1-EXP(-'DGL 4'!$B$27*D616))+ ('DGL 4'!$P$17/'DGL 4'!$B$28)*(1-EXP(-'DGL 4'!$B$28*D616))</f>
        <v>1.5322082893252931E-8</v>
      </c>
      <c r="P616" s="21">
        <f>(O616+Systeme!$AA$21)/Systeme!$AA$18</f>
        <v>7.6610414466264661E-12</v>
      </c>
    </row>
    <row r="617" spans="1:16" x14ac:dyDescent="0.25">
      <c r="A617" s="4">
        <f t="shared" si="19"/>
        <v>615</v>
      </c>
      <c r="D617" s="19">
        <f>A617*0.001 *Systeme!$G$6</f>
        <v>615</v>
      </c>
      <c r="F617" s="8">
        <f>('DGL 4'!$P$3/'DGL 4'!$B$26)*(1-EXP(-'DGL 4'!$B$26*D617)) + ('DGL 4'!$P$4/'DGL 4'!$B$27)*(1-EXP(-'DGL 4'!$B$27*D617))+ ('DGL 4'!$P$5/'DGL 4'!$B$28)*(1-EXP(-'DGL 4'!$B$28*D617))</f>
        <v>-12.135072305135385</v>
      </c>
      <c r="G617" s="21">
        <f>(F617+Systeme!$C$21)/Systeme!$C$18</f>
        <v>0.99757298553897289</v>
      </c>
      <c r="I617" s="8">
        <f>('DGL 4'!$P$7/'DGL 4'!$B$26)*(1-EXP(-'DGL 4'!$B$26*D617)) + ('DGL 4'!$P$8/'DGL 4'!$B$27)*(1-EXP(-'DGL 4'!$B$27*D617))+ ('DGL 4'!$P$9/'DGL 4'!$B$28)*(1-EXP(-'DGL 4'!$B$28*D617))</f>
        <v>12.135034821652445</v>
      </c>
      <c r="J617" s="21">
        <f>(I617+Systeme!$K$21)/Systeme!$K$18</f>
        <v>2.427006964330489E-2</v>
      </c>
      <c r="L617" s="8">
        <f t="shared" si="18"/>
        <v>3.7468086094076883E-5</v>
      </c>
      <c r="M617" s="21">
        <f>(L617+Systeme!$S$21)/Systeme!$S$18</f>
        <v>7.4936172188153763E-8</v>
      </c>
      <c r="O617" s="8">
        <f>('DGL 4'!$P$15/'DGL 4'!$B$26)*(1-EXP(-'DGL 4'!$B$26*D617)) + ('DGL 4'!$P$16/'DGL 4'!$B$27)*(1-EXP(-'DGL 4'!$B$27*D617))+ ('DGL 4'!$P$17/'DGL 4'!$B$28)*(1-EXP(-'DGL 4'!$B$28*D617))</f>
        <v>1.539684567168631E-8</v>
      </c>
      <c r="P617" s="21">
        <f>(O617+Systeme!$AA$21)/Systeme!$AA$18</f>
        <v>7.6984228358431551E-12</v>
      </c>
    </row>
    <row r="618" spans="1:16" x14ac:dyDescent="0.25">
      <c r="A618" s="4">
        <f t="shared" si="19"/>
        <v>616</v>
      </c>
      <c r="D618" s="19">
        <f>A618*0.001 *Systeme!$G$6</f>
        <v>616</v>
      </c>
      <c r="F618" s="8">
        <f>('DGL 4'!$P$3/'DGL 4'!$B$26)*(1-EXP(-'DGL 4'!$B$26*D618)) + ('DGL 4'!$P$4/'DGL 4'!$B$27)*(1-EXP(-'DGL 4'!$B$27*D618))+ ('DGL 4'!$P$5/'DGL 4'!$B$28)*(1-EXP(-'DGL 4'!$B$28*D618))</f>
        <v>-12.154537935208843</v>
      </c>
      <c r="G618" s="21">
        <f>(F618+Systeme!$C$21)/Systeme!$C$18</f>
        <v>0.99756909241295821</v>
      </c>
      <c r="I618" s="8">
        <f>('DGL 4'!$P$7/'DGL 4'!$B$26)*(1-EXP(-'DGL 4'!$B$26*D618)) + ('DGL 4'!$P$8/'DGL 4'!$B$27)*(1-EXP(-'DGL 4'!$B$27*D618))+ ('DGL 4'!$P$9/'DGL 4'!$B$28)*(1-EXP(-'DGL 4'!$B$28*D618))</f>
        <v>12.154500330278472</v>
      </c>
      <c r="J618" s="21">
        <f>(I618+Systeme!$K$21)/Systeme!$K$18</f>
        <v>2.4309000660556943E-2</v>
      </c>
      <c r="L618" s="8">
        <f t="shared" si="18"/>
        <v>3.758945837113465E-5</v>
      </c>
      <c r="M618" s="21">
        <f>(L618+Systeme!$S$21)/Systeme!$S$18</f>
        <v>7.5178916742269306E-8</v>
      </c>
      <c r="O618" s="8">
        <f>('DGL 4'!$P$15/'DGL 4'!$B$26)*(1-EXP(-'DGL 4'!$B$26*D618)) + ('DGL 4'!$P$16/'DGL 4'!$B$27)*(1-EXP(-'DGL 4'!$B$27*D618))+ ('DGL 4'!$P$17/'DGL 4'!$B$28)*(1-EXP(-'DGL 4'!$B$28*D618))</f>
        <v>1.5472000280784826E-8</v>
      </c>
      <c r="P618" s="21">
        <f>(O618+Systeme!$AA$21)/Systeme!$AA$18</f>
        <v>7.7360001403924121E-12</v>
      </c>
    </row>
    <row r="619" spans="1:16" x14ac:dyDescent="0.25">
      <c r="A619" s="4">
        <f t="shared" si="19"/>
        <v>617</v>
      </c>
      <c r="D619" s="19">
        <f>A619*0.001 *Systeme!$G$6</f>
        <v>617</v>
      </c>
      <c r="F619" s="8">
        <f>('DGL 4'!$P$3/'DGL 4'!$B$26)*(1-EXP(-'DGL 4'!$B$26*D619)) + ('DGL 4'!$P$4/'DGL 4'!$B$27)*(1-EXP(-'DGL 4'!$B$27*D619))+ ('DGL 4'!$P$5/'DGL 4'!$B$28)*(1-EXP(-'DGL 4'!$B$28*D619))</f>
        <v>-12.174002708818144</v>
      </c>
      <c r="G619" s="21">
        <f>(F619+Systeme!$C$21)/Systeme!$C$18</f>
        <v>0.99756519945823641</v>
      </c>
      <c r="I619" s="8">
        <f>('DGL 4'!$P$7/'DGL 4'!$B$26)*(1-EXP(-'DGL 4'!$B$26*D619)) + ('DGL 4'!$P$8/'DGL 4'!$B$27)*(1-EXP(-'DGL 4'!$B$27*D619))+ ('DGL 4'!$P$9/'DGL 4'!$B$28)*(1-EXP(-'DGL 4'!$B$28*D619))</f>
        <v>12.173964982245847</v>
      </c>
      <c r="J619" s="21">
        <f>(I619+Systeme!$K$21)/Systeme!$K$18</f>
        <v>2.4347929964491696E-2</v>
      </c>
      <c r="L619" s="8">
        <f t="shared" si="18"/>
        <v>3.7711025026984559E-5</v>
      </c>
      <c r="M619" s="21">
        <f>(L619+Systeme!$S$21)/Systeme!$S$18</f>
        <v>7.5422050053969123E-8</v>
      </c>
      <c r="O619" s="8">
        <f>('DGL 4'!$P$15/'DGL 4'!$B$26)*(1-EXP(-'DGL 4'!$B$26*D619)) + ('DGL 4'!$P$16/'DGL 4'!$B$27)*(1-EXP(-'DGL 4'!$B$27*D619))+ ('DGL 4'!$P$17/'DGL 4'!$B$28)*(1-EXP(-'DGL 4'!$B$28*D619))</f>
        <v>1.5547269408087289E-8</v>
      </c>
      <c r="P619" s="21">
        <f>(O619+Systeme!$AA$21)/Systeme!$AA$18</f>
        <v>7.7736347040436439E-12</v>
      </c>
    </row>
    <row r="620" spans="1:16" x14ac:dyDescent="0.25">
      <c r="A620" s="4">
        <f t="shared" si="19"/>
        <v>618</v>
      </c>
      <c r="D620" s="19">
        <f>A620*0.001 *Systeme!$G$6</f>
        <v>618</v>
      </c>
      <c r="F620" s="8">
        <f>('DGL 4'!$P$3/'DGL 4'!$B$26)*(1-EXP(-'DGL 4'!$B$26*D620)) + ('DGL 4'!$P$4/'DGL 4'!$B$27)*(1-EXP(-'DGL 4'!$B$27*D620))+ ('DGL 4'!$P$5/'DGL 4'!$B$28)*(1-EXP(-'DGL 4'!$B$28*D620))</f>
        <v>-12.193466626001122</v>
      </c>
      <c r="G620" s="21">
        <f>(F620+Systeme!$C$21)/Systeme!$C$18</f>
        <v>0.9975613066747997</v>
      </c>
      <c r="I620" s="8">
        <f>('DGL 4'!$P$7/'DGL 4'!$B$26)*(1-EXP(-'DGL 4'!$B$26*D620)) + ('DGL 4'!$P$8/'DGL 4'!$B$27)*(1-EXP(-'DGL 4'!$B$27*D620))+ ('DGL 4'!$P$9/'DGL 4'!$B$28)*(1-EXP(-'DGL 4'!$B$28*D620))</f>
        <v>12.193428777592253</v>
      </c>
      <c r="J620" s="21">
        <f>(I620+Systeme!$K$21)/Systeme!$K$18</f>
        <v>2.4386857555184504E-2</v>
      </c>
      <c r="L620" s="8">
        <f t="shared" si="18"/>
        <v>3.7832786076810645E-5</v>
      </c>
      <c r="M620" s="21">
        <f>(L620+Systeme!$S$21)/Systeme!$S$18</f>
        <v>7.566557215362129E-8</v>
      </c>
      <c r="O620" s="8">
        <f>('DGL 4'!$P$15/'DGL 4'!$B$26)*(1-EXP(-'DGL 4'!$B$26*D620)) + ('DGL 4'!$P$16/'DGL 4'!$B$27)*(1-EXP(-'DGL 4'!$B$27*D620))+ ('DGL 4'!$P$17/'DGL 4'!$B$28)*(1-EXP(-'DGL 4'!$B$28*D620))</f>
        <v>1.5622792412604142E-8</v>
      </c>
      <c r="P620" s="21">
        <f>(O620+Systeme!$AA$21)/Systeme!$AA$18</f>
        <v>7.8113962063020708E-12</v>
      </c>
    </row>
    <row r="621" spans="1:16" x14ac:dyDescent="0.25">
      <c r="A621" s="4">
        <f t="shared" si="19"/>
        <v>619</v>
      </c>
      <c r="D621" s="19">
        <f>A621*0.001 *Systeme!$G$6</f>
        <v>619</v>
      </c>
      <c r="F621" s="8">
        <f>('DGL 4'!$P$3/'DGL 4'!$B$26)*(1-EXP(-'DGL 4'!$B$26*D621)) + ('DGL 4'!$P$4/'DGL 4'!$B$27)*(1-EXP(-'DGL 4'!$B$27*D621))+ ('DGL 4'!$P$5/'DGL 4'!$B$28)*(1-EXP(-'DGL 4'!$B$28*D621))</f>
        <v>-12.212929686795464</v>
      </c>
      <c r="G621" s="21">
        <f>(F621+Systeme!$C$21)/Systeme!$C$18</f>
        <v>0.99755741406264098</v>
      </c>
      <c r="I621" s="8">
        <f>('DGL 4'!$P$7/'DGL 4'!$B$26)*(1-EXP(-'DGL 4'!$B$26*D621)) + ('DGL 4'!$P$8/'DGL 4'!$B$27)*(1-EXP(-'DGL 4'!$B$27*D621))+ ('DGL 4'!$P$9/'DGL 4'!$B$28)*(1-EXP(-'DGL 4'!$B$28*D621))</f>
        <v>12.212891716355374</v>
      </c>
      <c r="J621" s="21">
        <f>(I621+Systeme!$K$21)/Systeme!$K$18</f>
        <v>2.4425783432710749E-2</v>
      </c>
      <c r="L621" s="8">
        <f t="shared" si="18"/>
        <v>3.7954741520197875E-5</v>
      </c>
      <c r="M621" s="21">
        <f>(L621+Systeme!$S$21)/Systeme!$S$18</f>
        <v>7.5909483040395743E-8</v>
      </c>
      <c r="O621" s="8">
        <f>('DGL 4'!$P$15/'DGL 4'!$B$26)*(1-EXP(-'DGL 4'!$B$26*D621)) + ('DGL 4'!$P$16/'DGL 4'!$B$27)*(1-EXP(-'DGL 4'!$B$27*D621))+ ('DGL 4'!$P$17/'DGL 4'!$B$28)*(1-EXP(-'DGL 4'!$B$28*D621))</f>
        <v>1.5698569709367977E-8</v>
      </c>
      <c r="P621" s="21">
        <f>(O621+Systeme!$AA$21)/Systeme!$AA$18</f>
        <v>7.8492848546839876E-12</v>
      </c>
    </row>
    <row r="622" spans="1:16" x14ac:dyDescent="0.25">
      <c r="A622" s="4">
        <f t="shared" si="19"/>
        <v>620</v>
      </c>
      <c r="D622" s="19">
        <f>A622*0.001 *Systeme!$G$6</f>
        <v>620</v>
      </c>
      <c r="F622" s="8">
        <f>('DGL 4'!$P$3/'DGL 4'!$B$26)*(1-EXP(-'DGL 4'!$B$26*D622)) + ('DGL 4'!$P$4/'DGL 4'!$B$27)*(1-EXP(-'DGL 4'!$B$27*D622))+ ('DGL 4'!$P$5/'DGL 4'!$B$28)*(1-EXP(-'DGL 4'!$B$28*D622))</f>
        <v>-12.232391891238899</v>
      </c>
      <c r="G622" s="21">
        <f>(F622+Systeme!$C$21)/Systeme!$C$18</f>
        <v>0.99755352162175226</v>
      </c>
      <c r="I622" s="8">
        <f>('DGL 4'!$P$7/'DGL 4'!$B$26)*(1-EXP(-'DGL 4'!$B$26*D622)) + ('DGL 4'!$P$8/'DGL 4'!$B$27)*(1-EXP(-'DGL 4'!$B$27*D622))+ ('DGL 4'!$P$9/'DGL 4'!$B$28)*(1-EXP(-'DGL 4'!$B$28*D622))</f>
        <v>12.232353798572952</v>
      </c>
      <c r="J622" s="21">
        <f>(I622+Systeme!$K$21)/Systeme!$K$18</f>
        <v>2.4464707597145904E-2</v>
      </c>
      <c r="L622" s="8">
        <f t="shared" si="18"/>
        <v>3.8076891346417417E-5</v>
      </c>
      <c r="M622" s="21">
        <f>(L622+Systeme!$S$21)/Systeme!$S$18</f>
        <v>7.6153782692834833E-8</v>
      </c>
      <c r="O622" s="8">
        <f>('DGL 4'!$P$15/'DGL 4'!$B$26)*(1-EXP(-'DGL 4'!$B$26*D622)) + ('DGL 4'!$P$16/'DGL 4'!$B$27)*(1-EXP(-'DGL 4'!$B$27*D622))+ ('DGL 4'!$P$17/'DGL 4'!$B$28)*(1-EXP(-'DGL 4'!$B$28*D622))</f>
        <v>1.5774601369068775E-8</v>
      </c>
      <c r="P622" s="21">
        <f>(O622+Systeme!$AA$21)/Systeme!$AA$18</f>
        <v>7.8873006845343872E-12</v>
      </c>
    </row>
    <row r="623" spans="1:16" x14ac:dyDescent="0.25">
      <c r="A623" s="4">
        <f t="shared" si="19"/>
        <v>621</v>
      </c>
      <c r="D623" s="19">
        <f>A623*0.001 *Systeme!$G$6</f>
        <v>621</v>
      </c>
      <c r="F623" s="8">
        <f>('DGL 4'!$P$3/'DGL 4'!$B$26)*(1-EXP(-'DGL 4'!$B$26*D623)) + ('DGL 4'!$P$4/'DGL 4'!$B$27)*(1-EXP(-'DGL 4'!$B$27*D623))+ ('DGL 4'!$P$5/'DGL 4'!$B$28)*(1-EXP(-'DGL 4'!$B$28*D623))</f>
        <v>-12.25185323936906</v>
      </c>
      <c r="G623" s="21">
        <f>(F623+Systeme!$C$21)/Systeme!$C$18</f>
        <v>0.99754962935212621</v>
      </c>
      <c r="I623" s="8">
        <f>('DGL 4'!$P$7/'DGL 4'!$B$26)*(1-EXP(-'DGL 4'!$B$26*D623)) + ('DGL 4'!$P$8/'DGL 4'!$B$27)*(1-EXP(-'DGL 4'!$B$27*D623))+ ('DGL 4'!$P$9/'DGL 4'!$B$28)*(1-EXP(-'DGL 4'!$B$28*D623))</f>
        <v>12.251815024282624</v>
      </c>
      <c r="J623" s="21">
        <f>(I623+Systeme!$K$21)/Systeme!$K$18</f>
        <v>2.4503630048565248E-2</v>
      </c>
      <c r="L623" s="8">
        <f t="shared" si="18"/>
        <v>3.8199235547609674E-5</v>
      </c>
      <c r="M623" s="21">
        <f>(L623+Systeme!$S$21)/Systeme!$S$18</f>
        <v>7.6398471095219349E-8</v>
      </c>
      <c r="O623" s="8">
        <f>('DGL 4'!$P$15/'DGL 4'!$B$26)*(1-EXP(-'DGL 4'!$B$26*D623)) + ('DGL 4'!$P$16/'DGL 4'!$B$27)*(1-EXP(-'DGL 4'!$B$27*D623))+ ('DGL 4'!$P$17/'DGL 4'!$B$28)*(1-EXP(-'DGL 4'!$B$28*D623))</f>
        <v>1.5850888145877567E-8</v>
      </c>
      <c r="P623" s="21">
        <f>(O623+Systeme!$AA$21)/Systeme!$AA$18</f>
        <v>7.9254440729387836E-12</v>
      </c>
    </row>
    <row r="624" spans="1:16" x14ac:dyDescent="0.25">
      <c r="A624" s="4">
        <f t="shared" si="19"/>
        <v>622</v>
      </c>
      <c r="D624" s="19">
        <f>A624*0.001 *Systeme!$G$6</f>
        <v>622</v>
      </c>
      <c r="F624" s="8">
        <f>('DGL 4'!$P$3/'DGL 4'!$B$26)*(1-EXP(-'DGL 4'!$B$26*D624)) + ('DGL 4'!$P$4/'DGL 4'!$B$27)*(1-EXP(-'DGL 4'!$B$27*D624))+ ('DGL 4'!$P$5/'DGL 4'!$B$28)*(1-EXP(-'DGL 4'!$B$28*D624))</f>
        <v>-12.271313731223678</v>
      </c>
      <c r="G624" s="21">
        <f>(F624+Systeme!$C$21)/Systeme!$C$18</f>
        <v>0.99754573725375517</v>
      </c>
      <c r="I624" s="8">
        <f>('DGL 4'!$P$7/'DGL 4'!$B$26)*(1-EXP(-'DGL 4'!$B$26*D624)) + ('DGL 4'!$P$8/'DGL 4'!$B$27)*(1-EXP(-'DGL 4'!$B$27*D624))+ ('DGL 4'!$P$9/'DGL 4'!$B$28)*(1-EXP(-'DGL 4'!$B$28*D624))</f>
        <v>12.271275393522135</v>
      </c>
      <c r="J624" s="21">
        <f>(I624+Systeme!$K$21)/Systeme!$K$18</f>
        <v>2.454255078704427E-2</v>
      </c>
      <c r="L624" s="8">
        <f t="shared" si="18"/>
        <v>3.8321774112874511E-5</v>
      </c>
      <c r="M624" s="21">
        <f>(L624+Systeme!$S$21)/Systeme!$S$18</f>
        <v>7.664354822574902E-8</v>
      </c>
      <c r="O624" s="8">
        <f>('DGL 4'!$P$15/'DGL 4'!$B$26)*(1-EXP(-'DGL 4'!$B$26*D624)) + ('DGL 4'!$P$16/'DGL 4'!$B$27)*(1-EXP(-'DGL 4'!$B$27*D624))+ ('DGL 4'!$P$17/'DGL 4'!$B$28)*(1-EXP(-'DGL 4'!$B$28*D624))</f>
        <v>1.592743028178828E-8</v>
      </c>
      <c r="P624" s="21">
        <f>(O624+Systeme!$AA$21)/Systeme!$AA$18</f>
        <v>7.9637151408941405E-12</v>
      </c>
    </row>
    <row r="625" spans="1:16" x14ac:dyDescent="0.25">
      <c r="A625" s="4">
        <f t="shared" si="19"/>
        <v>623</v>
      </c>
      <c r="D625" s="19">
        <f>A625*0.001 *Systeme!$G$6</f>
        <v>623</v>
      </c>
      <c r="F625" s="8">
        <f>('DGL 4'!$P$3/'DGL 4'!$B$26)*(1-EXP(-'DGL 4'!$B$26*D625)) + ('DGL 4'!$P$4/'DGL 4'!$B$27)*(1-EXP(-'DGL 4'!$B$27*D625))+ ('DGL 4'!$P$5/'DGL 4'!$B$28)*(1-EXP(-'DGL 4'!$B$28*D625))</f>
        <v>-12.290773366840224</v>
      </c>
      <c r="G625" s="21">
        <f>(F625+Systeme!$C$21)/Systeme!$C$18</f>
        <v>0.99754184532663204</v>
      </c>
      <c r="I625" s="8">
        <f>('DGL 4'!$P$7/'DGL 4'!$B$26)*(1-EXP(-'DGL 4'!$B$26*D625)) + ('DGL 4'!$P$8/'DGL 4'!$B$27)*(1-EXP(-'DGL 4'!$B$27*D625))+ ('DGL 4'!$P$9/'DGL 4'!$B$28)*(1-EXP(-'DGL 4'!$B$28*D625))</f>
        <v>12.290734906329137</v>
      </c>
      <c r="J625" s="21">
        <f>(I625+Systeme!$K$21)/Systeme!$K$18</f>
        <v>2.4581469812658272E-2</v>
      </c>
      <c r="L625" s="8">
        <f t="shared" si="18"/>
        <v>3.8444506997952193E-5</v>
      </c>
      <c r="M625" s="21">
        <f>(L625+Systeme!$S$21)/Systeme!$S$18</f>
        <v>7.688901399590439E-8</v>
      </c>
      <c r="O625" s="8">
        <f>('DGL 4'!$P$15/'DGL 4'!$B$26)*(1-EXP(-'DGL 4'!$B$26*D625)) + ('DGL 4'!$P$16/'DGL 4'!$B$27)*(1-EXP(-'DGL 4'!$B$27*D625))+ ('DGL 4'!$P$17/'DGL 4'!$B$28)*(1-EXP(-'DGL 4'!$B$28*D625))</f>
        <v>1.6004089071781219E-8</v>
      </c>
      <c r="P625" s="21">
        <f>(O625+Systeme!$AA$21)/Systeme!$AA$18</f>
        <v>8.0020445358906097E-12</v>
      </c>
    </row>
    <row r="626" spans="1:16" x14ac:dyDescent="0.25">
      <c r="A626" s="4">
        <f t="shared" si="19"/>
        <v>624</v>
      </c>
      <c r="D626" s="19">
        <f>A626*0.001 *Systeme!$G$6</f>
        <v>624</v>
      </c>
      <c r="F626" s="8">
        <f>('DGL 4'!$P$3/'DGL 4'!$B$26)*(1-EXP(-'DGL 4'!$B$26*D626)) + ('DGL 4'!$P$4/'DGL 4'!$B$27)*(1-EXP(-'DGL 4'!$B$27*D626))+ ('DGL 4'!$P$5/'DGL 4'!$B$28)*(1-EXP(-'DGL 4'!$B$28*D626))</f>
        <v>-12.310232146256698</v>
      </c>
      <c r="G626" s="21">
        <f>(F626+Systeme!$C$21)/Systeme!$C$18</f>
        <v>0.9975379535707487</v>
      </c>
      <c r="I626" s="8">
        <f>('DGL 4'!$P$7/'DGL 4'!$B$26)*(1-EXP(-'DGL 4'!$B$26*D626)) + ('DGL 4'!$P$8/'DGL 4'!$B$27)*(1-EXP(-'DGL 4'!$B$27*D626))+ ('DGL 4'!$P$9/'DGL 4'!$B$28)*(1-EXP(-'DGL 4'!$B$28*D626))</f>
        <v>12.310193562741292</v>
      </c>
      <c r="J626" s="21">
        <f>(I626+Systeme!$K$21)/Systeme!$K$18</f>
        <v>2.4620387125482583E-2</v>
      </c>
      <c r="L626" s="8">
        <f t="shared" si="18"/>
        <v>3.8567434263478244E-5</v>
      </c>
      <c r="M626" s="21">
        <f>(L626+Systeme!$S$21)/Systeme!$S$18</f>
        <v>7.7134868526956488E-8</v>
      </c>
      <c r="O626" s="8">
        <f>('DGL 4'!$P$15/'DGL 4'!$B$26)*(1-EXP(-'DGL 4'!$B$26*D626)) + ('DGL 4'!$P$16/'DGL 4'!$B$27)*(1-EXP(-'DGL 4'!$B$27*D626))+ ('DGL 4'!$P$17/'DGL 4'!$B$28)*(1-EXP(-'DGL 4'!$B$28*D626))</f>
        <v>1.6081143164488332E-8</v>
      </c>
      <c r="P626" s="21">
        <f>(O626+Systeme!$AA$21)/Systeme!$AA$18</f>
        <v>8.0405715822441651E-12</v>
      </c>
    </row>
    <row r="627" spans="1:16" x14ac:dyDescent="0.25">
      <c r="A627" s="4">
        <f t="shared" si="19"/>
        <v>625</v>
      </c>
      <c r="D627" s="19">
        <f>A627*0.001 *Systeme!$G$6</f>
        <v>625</v>
      </c>
      <c r="F627" s="8">
        <f>('DGL 4'!$P$3/'DGL 4'!$B$26)*(1-EXP(-'DGL 4'!$B$26*D627)) + ('DGL 4'!$P$4/'DGL 4'!$B$27)*(1-EXP(-'DGL 4'!$B$27*D627))+ ('DGL 4'!$P$5/'DGL 4'!$B$28)*(1-EXP(-'DGL 4'!$B$28*D627))</f>
        <v>-12.329690069510725</v>
      </c>
      <c r="G627" s="21">
        <f>(F627+Systeme!$C$21)/Systeme!$C$18</f>
        <v>0.99753406198609795</v>
      </c>
      <c r="I627" s="8">
        <f>('DGL 4'!$P$7/'DGL 4'!$B$26)*(1-EXP(-'DGL 4'!$B$26*D627)) + ('DGL 4'!$P$8/'DGL 4'!$B$27)*(1-EXP(-'DGL 4'!$B$27*D627))+ ('DGL 4'!$P$9/'DGL 4'!$B$28)*(1-EXP(-'DGL 4'!$B$28*D627))</f>
        <v>12.329651362796406</v>
      </c>
      <c r="J627" s="21">
        <f>(I627+Systeme!$K$21)/Systeme!$K$18</f>
        <v>2.4659302725592813E-2</v>
      </c>
      <c r="L627" s="8">
        <f t="shared" si="18"/>
        <v>3.8690555865362932E-5</v>
      </c>
      <c r="M627" s="21">
        <f>(L627+Systeme!$S$21)/Systeme!$S$18</f>
        <v>7.7381111730725863E-8</v>
      </c>
      <c r="O627" s="8">
        <f>('DGL 4'!$P$15/'DGL 4'!$B$26)*(1-EXP(-'DGL 4'!$B$26*D627)) + ('DGL 4'!$P$16/'DGL 4'!$B$27)*(1-EXP(-'DGL 4'!$B$27*D627))+ ('DGL 4'!$P$17/'DGL 4'!$B$28)*(1-EXP(-'DGL 4'!$B$28*D627))</f>
        <v>1.6158453684887025E-8</v>
      </c>
      <c r="P627" s="21">
        <f>(O627+Systeme!$AA$21)/Systeme!$AA$18</f>
        <v>8.0792268424435119E-12</v>
      </c>
    </row>
    <row r="628" spans="1:16" x14ac:dyDescent="0.25">
      <c r="A628" s="4">
        <f t="shared" si="19"/>
        <v>626</v>
      </c>
      <c r="D628" s="19">
        <f>A628*0.001 *Systeme!$G$6</f>
        <v>626</v>
      </c>
      <c r="F628" s="8">
        <f>('DGL 4'!$P$3/'DGL 4'!$B$26)*(1-EXP(-'DGL 4'!$B$26*D628)) + ('DGL 4'!$P$4/'DGL 4'!$B$27)*(1-EXP(-'DGL 4'!$B$27*D628))+ ('DGL 4'!$P$5/'DGL 4'!$B$28)*(1-EXP(-'DGL 4'!$B$28*D628))</f>
        <v>-12.349147136639676</v>
      </c>
      <c r="G628" s="21">
        <f>(F628+Systeme!$C$21)/Systeme!$C$18</f>
        <v>0.99753017057267201</v>
      </c>
      <c r="I628" s="8">
        <f>('DGL 4'!$P$7/'DGL 4'!$B$26)*(1-EXP(-'DGL 4'!$B$26*D628)) + ('DGL 4'!$P$8/'DGL 4'!$B$27)*(1-EXP(-'DGL 4'!$B$27*D628))+ ('DGL 4'!$P$9/'DGL 4'!$B$28)*(1-EXP(-'DGL 4'!$B$28*D628))</f>
        <v>12.349108306532029</v>
      </c>
      <c r="J628" s="21">
        <f>(I628+Systeme!$K$21)/Systeme!$K$18</f>
        <v>2.469821661306406E-2</v>
      </c>
      <c r="L628" s="8">
        <f t="shared" si="18"/>
        <v>3.8813871764507325E-5</v>
      </c>
      <c r="M628" s="21">
        <f>(L628+Systeme!$S$21)/Systeme!$S$18</f>
        <v>7.7627743529014645E-8</v>
      </c>
      <c r="O628" s="8">
        <f>('DGL 4'!$P$15/'DGL 4'!$B$26)*(1-EXP(-'DGL 4'!$B$26*D628)) + ('DGL 4'!$P$16/'DGL 4'!$B$27)*(1-EXP(-'DGL 4'!$B$27*D628))+ ('DGL 4'!$P$17/'DGL 4'!$B$28)*(1-EXP(-'DGL 4'!$B$28*D628))</f>
        <v>1.6235882096225784E-8</v>
      </c>
      <c r="P628" s="21">
        <f>(O628+Systeme!$AA$21)/Systeme!$AA$18</f>
        <v>8.1179410481128915E-12</v>
      </c>
    </row>
    <row r="629" spans="1:16" x14ac:dyDescent="0.25">
      <c r="A629" s="4">
        <f t="shared" si="19"/>
        <v>627</v>
      </c>
      <c r="D629" s="19">
        <f>A629*0.001 *Systeme!$G$6</f>
        <v>627</v>
      </c>
      <c r="F629" s="8">
        <f>('DGL 4'!$P$3/'DGL 4'!$B$26)*(1-EXP(-'DGL 4'!$B$26*D629)) + ('DGL 4'!$P$4/'DGL 4'!$B$27)*(1-EXP(-'DGL 4'!$B$27*D629))+ ('DGL 4'!$P$5/'DGL 4'!$B$28)*(1-EXP(-'DGL 4'!$B$28*D629))</f>
        <v>-12.368603347681494</v>
      </c>
      <c r="G629" s="21">
        <f>(F629+Systeme!$C$21)/Systeme!$C$18</f>
        <v>0.99752627933046367</v>
      </c>
      <c r="I629" s="8">
        <f>('DGL 4'!$P$7/'DGL 4'!$B$26)*(1-EXP(-'DGL 4'!$B$26*D629)) + ('DGL 4'!$P$8/'DGL 4'!$B$27)*(1-EXP(-'DGL 4'!$B$27*D629))+ ('DGL 4'!$P$9/'DGL 4'!$B$28)*(1-EXP(-'DGL 4'!$B$28*D629))</f>
        <v>12.36856439398594</v>
      </c>
      <c r="J629" s="21">
        <f>(I629+Systeme!$K$21)/Systeme!$K$18</f>
        <v>2.4737128787971879E-2</v>
      </c>
      <c r="L629" s="8">
        <f t="shared" si="18"/>
        <v>3.8937381986579693E-5</v>
      </c>
      <c r="M629" s="21">
        <f>(L629+Systeme!$S$21)/Systeme!$S$18</f>
        <v>7.7874763973159384E-8</v>
      </c>
      <c r="O629" s="8">
        <f>('DGL 4'!$P$15/'DGL 4'!$B$26)*(1-EXP(-'DGL 4'!$B$26*D629)) + ('DGL 4'!$P$16/'DGL 4'!$B$27)*(1-EXP(-'DGL 4'!$B$27*D629))+ ('DGL 4'!$P$17/'DGL 4'!$B$28)*(1-EXP(-'DGL 4'!$B$28*D629))</f>
        <v>1.631356793142108E-8</v>
      </c>
      <c r="P629" s="21">
        <f>(O629+Systeme!$AA$21)/Systeme!$AA$18</f>
        <v>8.1567839657105402E-12</v>
      </c>
    </row>
    <row r="630" spans="1:16" x14ac:dyDescent="0.25">
      <c r="A630" s="4">
        <f t="shared" si="19"/>
        <v>628</v>
      </c>
      <c r="D630" s="19">
        <f>A630*0.001 *Systeme!$G$6</f>
        <v>628</v>
      </c>
      <c r="F630" s="8">
        <f>('DGL 4'!$P$3/'DGL 4'!$B$26)*(1-EXP(-'DGL 4'!$B$26*D630)) + ('DGL 4'!$P$4/'DGL 4'!$B$27)*(1-EXP(-'DGL 4'!$B$27*D630))+ ('DGL 4'!$P$5/'DGL 4'!$B$28)*(1-EXP(-'DGL 4'!$B$28*D630))</f>
        <v>-12.388058702673964</v>
      </c>
      <c r="G630" s="21">
        <f>(F630+Systeme!$C$21)/Systeme!$C$18</f>
        <v>0.99752238825946515</v>
      </c>
      <c r="I630" s="8">
        <f>('DGL 4'!$P$7/'DGL 4'!$B$26)*(1-EXP(-'DGL 4'!$B$26*D630)) + ('DGL 4'!$P$8/'DGL 4'!$B$27)*(1-EXP(-'DGL 4'!$B$27*D630))+ ('DGL 4'!$P$9/'DGL 4'!$B$28)*(1-EXP(-'DGL 4'!$B$28*D630))</f>
        <v>12.388019625195765</v>
      </c>
      <c r="J630" s="21">
        <f>(I630+Systeme!$K$21)/Systeme!$K$18</f>
        <v>2.477603925039153E-2</v>
      </c>
      <c r="L630" s="8">
        <f t="shared" si="18"/>
        <v>3.906108654871043E-5</v>
      </c>
      <c r="M630" s="21">
        <f>(L630+Systeme!$S$21)/Systeme!$S$18</f>
        <v>7.8122173097420854E-8</v>
      </c>
      <c r="O630" s="8">
        <f>('DGL 4'!$P$15/'DGL 4'!$B$26)*(1-EXP(-'DGL 4'!$B$26*D630)) + ('DGL 4'!$P$16/'DGL 4'!$B$27)*(1-EXP(-'DGL 4'!$B$27*D630))+ ('DGL 4'!$P$17/'DGL 4'!$B$28)*(1-EXP(-'DGL 4'!$B$28*D630))</f>
        <v>1.6391650379480455E-8</v>
      </c>
      <c r="P630" s="21">
        <f>(O630+Systeme!$AA$21)/Systeme!$AA$18</f>
        <v>8.1958251897402271E-12</v>
      </c>
    </row>
    <row r="631" spans="1:16" x14ac:dyDescent="0.25">
      <c r="A631" s="4">
        <f t="shared" si="19"/>
        <v>629</v>
      </c>
      <c r="D631" s="19">
        <f>A631*0.001 *Systeme!$G$6</f>
        <v>629</v>
      </c>
      <c r="F631" s="8">
        <f>('DGL 4'!$P$3/'DGL 4'!$B$26)*(1-EXP(-'DGL 4'!$B$26*D631)) + ('DGL 4'!$P$4/'DGL 4'!$B$27)*(1-EXP(-'DGL 4'!$B$27*D631))+ ('DGL 4'!$P$5/'DGL 4'!$B$28)*(1-EXP(-'DGL 4'!$B$28*D631))</f>
        <v>-12.407513201654501</v>
      </c>
      <c r="G631" s="21">
        <f>(F631+Systeme!$C$21)/Systeme!$C$18</f>
        <v>0.99751849735966913</v>
      </c>
      <c r="I631" s="8">
        <f>('DGL 4'!$P$7/'DGL 4'!$B$26)*(1-EXP(-'DGL 4'!$B$26*D631)) + ('DGL 4'!$P$8/'DGL 4'!$B$27)*(1-EXP(-'DGL 4'!$B$27*D631))+ ('DGL 4'!$P$9/'DGL 4'!$B$28)*(1-EXP(-'DGL 4'!$B$28*D631))</f>
        <v>12.40747400019927</v>
      </c>
      <c r="J631" s="21">
        <f>(I631+Systeme!$K$21)/Systeme!$K$18</f>
        <v>2.4814948000398542E-2</v>
      </c>
      <c r="L631" s="8">
        <f t="shared" si="18"/>
        <v>3.9184985378439702E-5</v>
      </c>
      <c r="M631" s="21">
        <f>(L631+Systeme!$S$21)/Systeme!$S$18</f>
        <v>7.8369970756879409E-8</v>
      </c>
      <c r="O631" s="8">
        <f>('DGL 4'!$P$15/'DGL 4'!$B$26)*(1-EXP(-'DGL 4'!$B$26*D631)) + ('DGL 4'!$P$16/'DGL 4'!$B$27)*(1-EXP(-'DGL 4'!$B$27*D631))+ ('DGL 4'!$P$17/'DGL 4'!$B$28)*(1-EXP(-'DGL 4'!$B$28*D631))</f>
        <v>1.6469851957939818E-8</v>
      </c>
      <c r="P631" s="21">
        <f>(O631+Systeme!$AA$21)/Systeme!$AA$18</f>
        <v>8.2349259789699092E-12</v>
      </c>
    </row>
    <row r="632" spans="1:16" x14ac:dyDescent="0.25">
      <c r="A632" s="4">
        <f t="shared" si="19"/>
        <v>630</v>
      </c>
      <c r="D632" s="19">
        <f>A632*0.001 *Systeme!$G$6</f>
        <v>630</v>
      </c>
      <c r="F632" s="8">
        <f>('DGL 4'!$P$3/'DGL 4'!$B$26)*(1-EXP(-'DGL 4'!$B$26*D632)) + ('DGL 4'!$P$4/'DGL 4'!$B$27)*(1-EXP(-'DGL 4'!$B$27*D632))+ ('DGL 4'!$P$5/'DGL 4'!$B$28)*(1-EXP(-'DGL 4'!$B$28*D632))</f>
        <v>-12.42696684466085</v>
      </c>
      <c r="G632" s="21">
        <f>(F632+Systeme!$C$21)/Systeme!$C$18</f>
        <v>0.99751460663106795</v>
      </c>
      <c r="I632" s="8">
        <f>('DGL 4'!$P$7/'DGL 4'!$B$26)*(1-EXP(-'DGL 4'!$B$26*D632)) + ('DGL 4'!$P$8/'DGL 4'!$B$27)*(1-EXP(-'DGL 4'!$B$27*D632))+ ('DGL 4'!$P$9/'DGL 4'!$B$28)*(1-EXP(-'DGL 4'!$B$28*D632))</f>
        <v>12.426927519034034</v>
      </c>
      <c r="J632" s="21">
        <f>(I632+Systeme!$K$21)/Systeme!$K$18</f>
        <v>2.4853855038068071E-2</v>
      </c>
      <c r="L632" s="8">
        <f t="shared" si="18"/>
        <v>3.9309078503385175E-5</v>
      </c>
      <c r="M632" s="21">
        <f>(L632+Systeme!$S$21)/Systeme!$S$18</f>
        <v>7.8618157006770344E-8</v>
      </c>
      <c r="O632" s="8">
        <f>('DGL 4'!$P$15/'DGL 4'!$B$26)*(1-EXP(-'DGL 4'!$B$26*D632)) + ('DGL 4'!$P$16/'DGL 4'!$B$27)*(1-EXP(-'DGL 4'!$B$27*D632))+ ('DGL 4'!$P$17/'DGL 4'!$B$28)*(1-EXP(-'DGL 4'!$B$28*D632))</f>
        <v>1.6548312026676976E-8</v>
      </c>
      <c r="P632" s="21">
        <f>(O632+Systeme!$AA$21)/Systeme!$AA$18</f>
        <v>8.2741560133384886E-12</v>
      </c>
    </row>
    <row r="633" spans="1:16" x14ac:dyDescent="0.25">
      <c r="A633" s="4">
        <f t="shared" si="19"/>
        <v>631</v>
      </c>
      <c r="D633" s="19">
        <f>A633*0.001 *Systeme!$G$6</f>
        <v>631</v>
      </c>
      <c r="F633" s="8">
        <f>('DGL 4'!$P$3/'DGL 4'!$B$26)*(1-EXP(-'DGL 4'!$B$26*D633)) + ('DGL 4'!$P$4/'DGL 4'!$B$27)*(1-EXP(-'DGL 4'!$B$27*D633))+ ('DGL 4'!$P$5/'DGL 4'!$B$28)*(1-EXP(-'DGL 4'!$B$28*D633))</f>
        <v>-12.446419631730739</v>
      </c>
      <c r="G633" s="21">
        <f>(F633+Systeme!$C$21)/Systeme!$C$18</f>
        <v>0.99751071607365394</v>
      </c>
      <c r="I633" s="8">
        <f>('DGL 4'!$P$7/'DGL 4'!$B$26)*(1-EXP(-'DGL 4'!$B$26*D633)) + ('DGL 4'!$P$8/'DGL 4'!$B$27)*(1-EXP(-'DGL 4'!$B$27*D633))+ ('DGL 4'!$P$9/'DGL 4'!$B$28)*(1-EXP(-'DGL 4'!$B$28*D633))</f>
        <v>12.446380181737796</v>
      </c>
      <c r="J633" s="21">
        <f>(I633+Systeme!$K$21)/Systeme!$K$18</f>
        <v>2.4892760363475593E-2</v>
      </c>
      <c r="L633" s="8">
        <f t="shared" si="18"/>
        <v>3.9433365912475409E-5</v>
      </c>
      <c r="M633" s="21">
        <f>(L633+Systeme!$S$21)/Systeme!$S$18</f>
        <v>7.8866731824950816E-8</v>
      </c>
      <c r="O633" s="8">
        <f>('DGL 4'!$P$15/'DGL 4'!$B$26)*(1-EXP(-'DGL 4'!$B$26*D633)) + ('DGL 4'!$P$16/'DGL 4'!$B$27)*(1-EXP(-'DGL 4'!$B$27*D633))+ ('DGL 4'!$P$17/'DGL 4'!$B$28)*(1-EXP(-'DGL 4'!$B$28*D633))</f>
        <v>1.6627030998989795E-8</v>
      </c>
      <c r="P633" s="21">
        <f>(O633+Systeme!$AA$21)/Systeme!$AA$18</f>
        <v>8.3135154994948981E-12</v>
      </c>
    </row>
    <row r="634" spans="1:16" x14ac:dyDescent="0.25">
      <c r="A634" s="4">
        <f t="shared" si="19"/>
        <v>632</v>
      </c>
      <c r="D634" s="19">
        <f>A634*0.001 *Systeme!$G$6</f>
        <v>632</v>
      </c>
      <c r="F634" s="8">
        <f>('DGL 4'!$P$3/'DGL 4'!$B$26)*(1-EXP(-'DGL 4'!$B$26*D634)) + ('DGL 4'!$P$4/'DGL 4'!$B$27)*(1-EXP(-'DGL 4'!$B$27*D634))+ ('DGL 4'!$P$5/'DGL 4'!$B$28)*(1-EXP(-'DGL 4'!$B$28*D634))</f>
        <v>-12.465871562901796</v>
      </c>
      <c r="G634" s="21">
        <f>(F634+Systeme!$C$21)/Systeme!$C$18</f>
        <v>0.99750682568741955</v>
      </c>
      <c r="I634" s="8">
        <f>('DGL 4'!$P$7/'DGL 4'!$B$26)*(1-EXP(-'DGL 4'!$B$26*D634)) + ('DGL 4'!$P$8/'DGL 4'!$B$27)*(1-EXP(-'DGL 4'!$B$27*D634))+ ('DGL 4'!$P$9/'DGL 4'!$B$28)*(1-EXP(-'DGL 4'!$B$28*D634))</f>
        <v>12.465831988348196</v>
      </c>
      <c r="J634" s="21">
        <f>(I634+Systeme!$K$21)/Systeme!$K$18</f>
        <v>2.493166397669639E-2</v>
      </c>
      <c r="L634" s="8">
        <f t="shared" si="18"/>
        <v>3.9557847591258424E-5</v>
      </c>
      <c r="M634" s="21">
        <f>(L634+Systeme!$S$21)/Systeme!$S$18</f>
        <v>7.9115695182516844E-8</v>
      </c>
      <c r="O634" s="8">
        <f>('DGL 4'!$P$15/'DGL 4'!$B$26)*(1-EXP(-'DGL 4'!$B$26*D634)) + ('DGL 4'!$P$16/'DGL 4'!$B$27)*(1-EXP(-'DGL 4'!$B$27*D634))+ ('DGL 4'!$P$17/'DGL 4'!$B$28)*(1-EXP(-'DGL 4'!$B$28*D634))</f>
        <v>1.6706009116004839E-8</v>
      </c>
      <c r="P634" s="21">
        <f>(O634+Systeme!$AA$21)/Systeme!$AA$18</f>
        <v>8.3530045580024197E-12</v>
      </c>
    </row>
    <row r="635" spans="1:16" x14ac:dyDescent="0.25">
      <c r="A635" s="4">
        <f t="shared" si="19"/>
        <v>633</v>
      </c>
      <c r="D635" s="19">
        <f>A635*0.001 *Systeme!$G$6</f>
        <v>633</v>
      </c>
      <c r="F635" s="8">
        <f>('DGL 4'!$P$3/'DGL 4'!$B$26)*(1-EXP(-'DGL 4'!$B$26*D635)) + ('DGL 4'!$P$4/'DGL 4'!$B$27)*(1-EXP(-'DGL 4'!$B$27*D635))+ ('DGL 4'!$P$5/'DGL 4'!$B$28)*(1-EXP(-'DGL 4'!$B$28*D635))</f>
        <v>-12.485322638211709</v>
      </c>
      <c r="G635" s="21">
        <f>(F635+Systeme!$C$21)/Systeme!$C$18</f>
        <v>0.99750293547235758</v>
      </c>
      <c r="I635" s="8">
        <f>('DGL 4'!$P$7/'DGL 4'!$B$26)*(1-EXP(-'DGL 4'!$B$26*D635)) + ('DGL 4'!$P$8/'DGL 4'!$B$27)*(1-EXP(-'DGL 4'!$B$27*D635))+ ('DGL 4'!$P$9/'DGL 4'!$B$28)*(1-EXP(-'DGL 4'!$B$28*D635))</f>
        <v>12.485282938902921</v>
      </c>
      <c r="J635" s="21">
        <f>(I635+Systeme!$K$21)/Systeme!$K$18</f>
        <v>2.4970565877805842E-2</v>
      </c>
      <c r="L635" s="8">
        <f t="shared" si="18"/>
        <v>3.9682523540926842E-5</v>
      </c>
      <c r="M635" s="21">
        <f>(L635+Systeme!$S$21)/Systeme!$S$18</f>
        <v>7.9365047081853685E-8</v>
      </c>
      <c r="O635" s="8">
        <f>('DGL 4'!$P$15/'DGL 4'!$B$26)*(1-EXP(-'DGL 4'!$B$26*D635)) + ('DGL 4'!$P$16/'DGL 4'!$B$27)*(1-EXP(-'DGL 4'!$B$27*D635))+ ('DGL 4'!$P$17/'DGL 4'!$B$28)*(1-EXP(-'DGL 4'!$B$28*D635))</f>
        <v>1.6785246961456557E-8</v>
      </c>
      <c r="P635" s="21">
        <f>(O635+Systeme!$AA$21)/Systeme!$AA$18</f>
        <v>8.3926234807282785E-12</v>
      </c>
    </row>
    <row r="636" spans="1:16" x14ac:dyDescent="0.25">
      <c r="A636" s="4">
        <f t="shared" si="19"/>
        <v>634</v>
      </c>
      <c r="D636" s="19">
        <f>A636*0.001 *Systeme!$G$6</f>
        <v>634</v>
      </c>
      <c r="F636" s="8">
        <f>('DGL 4'!$P$3/'DGL 4'!$B$26)*(1-EXP(-'DGL 4'!$B$26*D636)) + ('DGL 4'!$P$4/'DGL 4'!$B$27)*(1-EXP(-'DGL 4'!$B$27*D636))+ ('DGL 4'!$P$5/'DGL 4'!$B$28)*(1-EXP(-'DGL 4'!$B$28*D636))</f>
        <v>-12.504772857698157</v>
      </c>
      <c r="G636" s="21">
        <f>(F636+Systeme!$C$21)/Systeme!$C$18</f>
        <v>0.99749904542846035</v>
      </c>
      <c r="I636" s="8">
        <f>('DGL 4'!$P$7/'DGL 4'!$B$26)*(1-EXP(-'DGL 4'!$B$26*D636)) + ('DGL 4'!$P$8/'DGL 4'!$B$27)*(1-EXP(-'DGL 4'!$B$27*D636))+ ('DGL 4'!$P$9/'DGL 4'!$B$28)*(1-EXP(-'DGL 4'!$B$28*D636))</f>
        <v>12.504733033439663</v>
      </c>
      <c r="J636" s="21">
        <f>(I636+Systeme!$K$21)/Systeme!$K$18</f>
        <v>2.5009466066879326E-2</v>
      </c>
      <c r="L636" s="8">
        <f t="shared" si="18"/>
        <v>3.9807393748803738E-5</v>
      </c>
      <c r="M636" s="21">
        <f>(L636+Systeme!$S$21)/Systeme!$S$18</f>
        <v>7.9614787497607475E-8</v>
      </c>
      <c r="O636" s="8">
        <f>('DGL 4'!$P$15/'DGL 4'!$B$26)*(1-EXP(-'DGL 4'!$B$26*D636)) + ('DGL 4'!$P$16/'DGL 4'!$B$27)*(1-EXP(-'DGL 4'!$B$27*D636))+ ('DGL 4'!$P$17/'DGL 4'!$B$28)*(1-EXP(-'DGL 4'!$B$28*D636))</f>
        <v>1.6864744777772556E-8</v>
      </c>
      <c r="P636" s="21">
        <f>(O636+Systeme!$AA$21)/Systeme!$AA$18</f>
        <v>8.4323723888862773E-12</v>
      </c>
    </row>
    <row r="637" spans="1:16" x14ac:dyDescent="0.25">
      <c r="A637" s="4">
        <f t="shared" si="19"/>
        <v>635</v>
      </c>
      <c r="D637" s="19">
        <f>A637*0.001 *Systeme!$G$6</f>
        <v>635</v>
      </c>
      <c r="F637" s="8">
        <f>('DGL 4'!$P$3/'DGL 4'!$B$26)*(1-EXP(-'DGL 4'!$B$26*D637)) + ('DGL 4'!$P$4/'DGL 4'!$B$27)*(1-EXP(-'DGL 4'!$B$27*D637))+ ('DGL 4'!$P$5/'DGL 4'!$B$28)*(1-EXP(-'DGL 4'!$B$28*D637))</f>
        <v>-12.524222221398768</v>
      </c>
      <c r="G637" s="21">
        <f>(F637+Systeme!$C$21)/Systeme!$C$18</f>
        <v>0.9974951555557201</v>
      </c>
      <c r="I637" s="8">
        <f>('DGL 4'!$P$7/'DGL 4'!$B$26)*(1-EXP(-'DGL 4'!$B$26*D637)) + ('DGL 4'!$P$8/'DGL 4'!$B$27)*(1-EXP(-'DGL 4'!$B$27*D637))+ ('DGL 4'!$P$9/'DGL 4'!$B$28)*(1-EXP(-'DGL 4'!$B$28*D637))</f>
        <v>12.524182271996064</v>
      </c>
      <c r="J637" s="21">
        <f>(I637+Systeme!$K$21)/Systeme!$K$18</f>
        <v>2.5048364543992129E-2</v>
      </c>
      <c r="L637" s="8">
        <f t="shared" si="18"/>
        <v>3.9932458200266693E-5</v>
      </c>
      <c r="M637" s="21">
        <f>(L637+Systeme!$S$21)/Systeme!$S$18</f>
        <v>7.986491640053338E-8</v>
      </c>
      <c r="O637" s="8">
        <f>('DGL 4'!$P$15/'DGL 4'!$B$26)*(1-EXP(-'DGL 4'!$B$26*D637)) + ('DGL 4'!$P$16/'DGL 4'!$B$27)*(1-EXP(-'DGL 4'!$B$27*D637))+ ('DGL 4'!$P$17/'DGL 4'!$B$28)*(1-EXP(-'DGL 4'!$B$28*D637))</f>
        <v>1.6944502976515979E-8</v>
      </c>
      <c r="P637" s="21">
        <f>(O637+Systeme!$AA$21)/Systeme!$AA$18</f>
        <v>8.4722514882579903E-12</v>
      </c>
    </row>
    <row r="638" spans="1:16" x14ac:dyDescent="0.25">
      <c r="A638" s="4">
        <f t="shared" si="19"/>
        <v>636</v>
      </c>
      <c r="D638" s="19">
        <f>A638*0.001 *Systeme!$G$6</f>
        <v>636</v>
      </c>
      <c r="F638" s="8">
        <f>('DGL 4'!$P$3/'DGL 4'!$B$26)*(1-EXP(-'DGL 4'!$B$26*D638)) + ('DGL 4'!$P$4/'DGL 4'!$B$27)*(1-EXP(-'DGL 4'!$B$27*D638))+ ('DGL 4'!$P$5/'DGL 4'!$B$28)*(1-EXP(-'DGL 4'!$B$28*D638))</f>
        <v>-12.543670729351229</v>
      </c>
      <c r="G638" s="21">
        <f>(F638+Systeme!$C$21)/Systeme!$C$18</f>
        <v>0.99749126585412973</v>
      </c>
      <c r="I638" s="8">
        <f>('DGL 4'!$P$7/'DGL 4'!$B$26)*(1-EXP(-'DGL 4'!$B$26*D638)) + ('DGL 4'!$P$8/'DGL 4'!$B$27)*(1-EXP(-'DGL 4'!$B$27*D638))+ ('DGL 4'!$P$9/'DGL 4'!$B$28)*(1-EXP(-'DGL 4'!$B$28*D638))</f>
        <v>12.543630654609812</v>
      </c>
      <c r="J638" s="21">
        <f>(I638+Systeme!$K$21)/Systeme!$K$18</f>
        <v>2.5087261309219625E-2</v>
      </c>
      <c r="L638" s="8">
        <f t="shared" si="18"/>
        <v>4.0057716894732406E-5</v>
      </c>
      <c r="M638" s="21">
        <f>(L638+Systeme!$S$21)/Systeme!$S$18</f>
        <v>8.0115433789464812E-8</v>
      </c>
      <c r="O638" s="8">
        <f>('DGL 4'!$P$15/'DGL 4'!$B$26)*(1-EXP(-'DGL 4'!$B$26*D638)) + ('DGL 4'!$P$16/'DGL 4'!$B$27)*(1-EXP(-'DGL 4'!$B$27*D638))+ ('DGL 4'!$P$17/'DGL 4'!$B$28)*(1-EXP(-'DGL 4'!$B$28*D638))</f>
        <v>1.7024522140987597E-8</v>
      </c>
      <c r="P638" s="21">
        <f>(O638+Systeme!$AA$21)/Systeme!$AA$18</f>
        <v>8.5122610704937984E-12</v>
      </c>
    </row>
    <row r="639" spans="1:16" x14ac:dyDescent="0.25">
      <c r="A639" s="4">
        <f t="shared" si="19"/>
        <v>637</v>
      </c>
      <c r="D639" s="19">
        <f>A639*0.001 *Systeme!$G$6</f>
        <v>637</v>
      </c>
      <c r="F639" s="8">
        <f>('DGL 4'!$P$3/'DGL 4'!$B$26)*(1-EXP(-'DGL 4'!$B$26*D639)) + ('DGL 4'!$P$4/'DGL 4'!$B$27)*(1-EXP(-'DGL 4'!$B$27*D639))+ ('DGL 4'!$P$5/'DGL 4'!$B$28)*(1-EXP(-'DGL 4'!$B$28*D639))</f>
        <v>-12.56311838159306</v>
      </c>
      <c r="G639" s="21">
        <f>(F639+Systeme!$C$21)/Systeme!$C$18</f>
        <v>0.99748737632368134</v>
      </c>
      <c r="I639" s="8">
        <f>('DGL 4'!$P$7/'DGL 4'!$B$26)*(1-EXP(-'DGL 4'!$B$26*D639)) + ('DGL 4'!$P$8/'DGL 4'!$B$27)*(1-EXP(-'DGL 4'!$B$27*D639))+ ('DGL 4'!$P$9/'DGL 4'!$B$28)*(1-EXP(-'DGL 4'!$B$28*D639))</f>
        <v>12.563078181318614</v>
      </c>
      <c r="J639" s="21">
        <f>(I639+Systeme!$K$21)/Systeme!$K$18</f>
        <v>2.5126156362637229E-2</v>
      </c>
      <c r="L639" s="8">
        <f t="shared" si="18"/>
        <v>4.0183169782781209E-5</v>
      </c>
      <c r="M639" s="21">
        <f>(L639+Systeme!$S$21)/Systeme!$S$18</f>
        <v>8.0366339565562422E-8</v>
      </c>
      <c r="O639" s="8">
        <f>('DGL 4'!$P$15/'DGL 4'!$B$26)*(1-EXP(-'DGL 4'!$B$26*D639)) + ('DGL 4'!$P$16/'DGL 4'!$B$27)*(1-EXP(-'DGL 4'!$B$27*D639))+ ('DGL 4'!$P$17/'DGL 4'!$B$28)*(1-EXP(-'DGL 4'!$B$28*D639))</f>
        <v>1.7104663397032177E-8</v>
      </c>
      <c r="P639" s="21">
        <f>(O639+Systeme!$AA$21)/Systeme!$AA$18</f>
        <v>8.5523316985160888E-12</v>
      </c>
    </row>
    <row r="640" spans="1:16" x14ac:dyDescent="0.25">
      <c r="A640" s="4">
        <f t="shared" si="19"/>
        <v>638</v>
      </c>
      <c r="D640" s="19">
        <f>A640*0.001 *Systeme!$G$6</f>
        <v>638</v>
      </c>
      <c r="F640" s="8">
        <f>('DGL 4'!$P$3/'DGL 4'!$B$26)*(1-EXP(-'DGL 4'!$B$26*D640)) + ('DGL 4'!$P$4/'DGL 4'!$B$27)*(1-EXP(-'DGL 4'!$B$27*D640))+ ('DGL 4'!$P$5/'DGL 4'!$B$28)*(1-EXP(-'DGL 4'!$B$28*D640))</f>
        <v>-12.582565178162207</v>
      </c>
      <c r="G640" s="21">
        <f>(F640+Systeme!$C$21)/Systeme!$C$18</f>
        <v>0.99748348696436751</v>
      </c>
      <c r="I640" s="8">
        <f>('DGL 4'!$P$7/'DGL 4'!$B$26)*(1-EXP(-'DGL 4'!$B$26*D640)) + ('DGL 4'!$P$8/'DGL 4'!$B$27)*(1-EXP(-'DGL 4'!$B$27*D640))+ ('DGL 4'!$P$9/'DGL 4'!$B$28)*(1-EXP(-'DGL 4'!$B$28*D640))</f>
        <v>12.582524852160075</v>
      </c>
      <c r="J640" s="21">
        <f>(I640+Systeme!$K$21)/Systeme!$K$18</f>
        <v>2.5165049704320149E-2</v>
      </c>
      <c r="L640" s="8">
        <f t="shared" si="18"/>
        <v>4.0308816926998454E-5</v>
      </c>
      <c r="M640" s="21">
        <f>(L640+Systeme!$S$21)/Systeme!$S$18</f>
        <v>8.0617633853996914E-8</v>
      </c>
      <c r="O640" s="8">
        <f>('DGL 4'!$P$15/'DGL 4'!$B$26)*(1-EXP(-'DGL 4'!$B$26*D640)) + ('DGL 4'!$P$16/'DGL 4'!$B$27)*(1-EXP(-'DGL 4'!$B$27*D640))+ ('DGL 4'!$P$17/'DGL 4'!$B$28)*(1-EXP(-'DGL 4'!$B$28*D640))</f>
        <v>1.7185205219809319E-8</v>
      </c>
      <c r="P640" s="21">
        <f>(O640+Systeme!$AA$21)/Systeme!$AA$18</f>
        <v>8.5926026099046601E-12</v>
      </c>
    </row>
    <row r="641" spans="1:16" x14ac:dyDescent="0.25">
      <c r="A641" s="4">
        <f t="shared" si="19"/>
        <v>639</v>
      </c>
      <c r="D641" s="19">
        <f>A641*0.001 *Systeme!$G$6</f>
        <v>639</v>
      </c>
      <c r="F641" s="8">
        <f>('DGL 4'!$P$3/'DGL 4'!$B$26)*(1-EXP(-'DGL 4'!$B$26*D641)) + ('DGL 4'!$P$4/'DGL 4'!$B$27)*(1-EXP(-'DGL 4'!$B$27*D641))+ ('DGL 4'!$P$5/'DGL 4'!$B$28)*(1-EXP(-'DGL 4'!$B$28*D641))</f>
        <v>-12.602011119095989</v>
      </c>
      <c r="G641" s="21">
        <f>(F641+Systeme!$C$21)/Systeme!$C$18</f>
        <v>0.99747959777618089</v>
      </c>
      <c r="I641" s="8">
        <f>('DGL 4'!$P$7/'DGL 4'!$B$26)*(1-EXP(-'DGL 4'!$B$26*D641)) + ('DGL 4'!$P$8/'DGL 4'!$B$27)*(1-EXP(-'DGL 4'!$B$27*D641))+ ('DGL 4'!$P$9/'DGL 4'!$B$28)*(1-EXP(-'DGL 4'!$B$28*D641))</f>
        <v>12.601970667171869</v>
      </c>
      <c r="J641" s="21">
        <f>(I641+Systeme!$K$21)/Systeme!$K$18</f>
        <v>2.5203941334343737E-2</v>
      </c>
      <c r="L641" s="8">
        <f t="shared" si="18"/>
        <v>4.0434658249763507E-5</v>
      </c>
      <c r="M641" s="21">
        <f>(L641+Systeme!$S$21)/Systeme!$S$18</f>
        <v>8.0869316499527016E-8</v>
      </c>
      <c r="O641" s="8">
        <f>('DGL 4'!$P$15/'DGL 4'!$B$26)*(1-EXP(-'DGL 4'!$B$26*D641)) + ('DGL 4'!$P$16/'DGL 4'!$B$27)*(1-EXP(-'DGL 4'!$B$27*D641))+ ('DGL 4'!$P$17/'DGL 4'!$B$28)*(1-EXP(-'DGL 4'!$B$28*D641))</f>
        <v>1.7265869958586755E-8</v>
      </c>
      <c r="P641" s="21">
        <f>(O641+Systeme!$AA$21)/Systeme!$AA$18</f>
        <v>8.6329349792933781E-12</v>
      </c>
    </row>
    <row r="642" spans="1:16" x14ac:dyDescent="0.25">
      <c r="A642" s="4">
        <f t="shared" si="19"/>
        <v>640</v>
      </c>
      <c r="D642" s="19">
        <f>A642*0.001 *Systeme!$G$6</f>
        <v>640</v>
      </c>
      <c r="F642" s="8">
        <f>('DGL 4'!$P$3/'DGL 4'!$B$26)*(1-EXP(-'DGL 4'!$B$26*D642)) + ('DGL 4'!$P$4/'DGL 4'!$B$27)*(1-EXP(-'DGL 4'!$B$27*D642))+ ('DGL 4'!$P$5/'DGL 4'!$B$28)*(1-EXP(-'DGL 4'!$B$28*D642))</f>
        <v>-12.621456204432452</v>
      </c>
      <c r="G642" s="21">
        <f>(F642+Systeme!$C$21)/Systeme!$C$18</f>
        <v>0.99747570875911351</v>
      </c>
      <c r="I642" s="8">
        <f>('DGL 4'!$P$7/'DGL 4'!$B$26)*(1-EXP(-'DGL 4'!$B$26*D642)) + ('DGL 4'!$P$8/'DGL 4'!$B$27)*(1-EXP(-'DGL 4'!$B$27*D642))+ ('DGL 4'!$P$9/'DGL 4'!$B$28)*(1-EXP(-'DGL 4'!$B$28*D642))</f>
        <v>12.621415626391705</v>
      </c>
      <c r="J642" s="21">
        <f>(I642+Systeme!$K$21)/Systeme!$K$18</f>
        <v>2.5242831252783413E-2</v>
      </c>
      <c r="L642" s="8">
        <f t="shared" si="18"/>
        <v>4.0560693809936835E-5</v>
      </c>
      <c r="M642" s="21">
        <f>(L642+Systeme!$S$21)/Systeme!$S$18</f>
        <v>8.1121387619873669E-8</v>
      </c>
      <c r="O642" s="8">
        <f>('DGL 4'!$P$15/'DGL 4'!$B$26)*(1-EXP(-'DGL 4'!$B$26*D642)) + ('DGL 4'!$P$16/'DGL 4'!$B$27)*(1-EXP(-'DGL 4'!$B$27*D642))+ ('DGL 4'!$P$17/'DGL 4'!$B$28)*(1-EXP(-'DGL 4'!$B$28*D642))</f>
        <v>1.7346936260695389E-8</v>
      </c>
      <c r="P642" s="21">
        <f>(O642+Systeme!$AA$21)/Systeme!$AA$18</f>
        <v>8.6734681303476939E-12</v>
      </c>
    </row>
    <row r="643" spans="1:16" x14ac:dyDescent="0.25">
      <c r="A643" s="4">
        <f t="shared" si="19"/>
        <v>641</v>
      </c>
      <c r="D643" s="19">
        <f>A643*0.001 *Systeme!$G$6</f>
        <v>641</v>
      </c>
      <c r="F643" s="8">
        <f>('DGL 4'!$P$3/'DGL 4'!$B$26)*(1-EXP(-'DGL 4'!$B$26*D643)) + ('DGL 4'!$P$4/'DGL 4'!$B$27)*(1-EXP(-'DGL 4'!$B$27*D643))+ ('DGL 4'!$P$5/'DGL 4'!$B$28)*(1-EXP(-'DGL 4'!$B$28*D643))</f>
        <v>-12.640900434208859</v>
      </c>
      <c r="G643" s="21">
        <f>(F643+Systeme!$C$21)/Systeme!$C$18</f>
        <v>0.99747181991315825</v>
      </c>
      <c r="I643" s="8">
        <f>('DGL 4'!$P$7/'DGL 4'!$B$26)*(1-EXP(-'DGL 4'!$B$26*D643)) + ('DGL 4'!$P$8/'DGL 4'!$B$27)*(1-EXP(-'DGL 4'!$B$27*D643))+ ('DGL 4'!$P$9/'DGL 4'!$B$28)*(1-EXP(-'DGL 4'!$B$28*D643))</f>
        <v>12.640859729857201</v>
      </c>
      <c r="J643" s="21">
        <f>(I643+Systeme!$K$21)/Systeme!$K$18</f>
        <v>2.5281719459714403E-2</v>
      </c>
      <c r="L643" s="8">
        <f t="shared" si="18"/>
        <v>4.0686923532017635E-5</v>
      </c>
      <c r="M643" s="21">
        <f>(L643+Systeme!$S$21)/Systeme!$S$18</f>
        <v>8.1373847064035266E-8</v>
      </c>
      <c r="O643" s="8">
        <f>('DGL 4'!$P$15/'DGL 4'!$B$26)*(1-EXP(-'DGL 4'!$B$26*D643)) + ('DGL 4'!$P$16/'DGL 4'!$B$27)*(1-EXP(-'DGL 4'!$B$27*D643))+ ('DGL 4'!$P$17/'DGL 4'!$B$28)*(1-EXP(-'DGL 4'!$B$28*D643))</f>
        <v>1.7428126131927707E-8</v>
      </c>
      <c r="P643" s="21">
        <f>(O643+Systeme!$AA$21)/Systeme!$AA$18</f>
        <v>8.7140630659638534E-12</v>
      </c>
    </row>
    <row r="644" spans="1:16" x14ac:dyDescent="0.25">
      <c r="A644" s="4">
        <f t="shared" si="19"/>
        <v>642</v>
      </c>
      <c r="D644" s="19">
        <f>A644*0.001 *Systeme!$G$6</f>
        <v>642</v>
      </c>
      <c r="F644" s="8">
        <f>('DGL 4'!$P$3/'DGL 4'!$B$26)*(1-EXP(-'DGL 4'!$B$26*D644)) + ('DGL 4'!$P$4/'DGL 4'!$B$27)*(1-EXP(-'DGL 4'!$B$27*D644))+ ('DGL 4'!$P$5/'DGL 4'!$B$28)*(1-EXP(-'DGL 4'!$B$28*D644))</f>
        <v>-12.660343808463161</v>
      </c>
      <c r="G644" s="21">
        <f>(F644+Systeme!$C$21)/Systeme!$C$18</f>
        <v>0.99746793123830735</v>
      </c>
      <c r="I644" s="8">
        <f>('DGL 4'!$P$7/'DGL 4'!$B$26)*(1-EXP(-'DGL 4'!$B$26*D644)) + ('DGL 4'!$P$8/'DGL 4'!$B$27)*(1-EXP(-'DGL 4'!$B$27*D644))+ ('DGL 4'!$P$9/'DGL 4'!$B$28)*(1-EXP(-'DGL 4'!$B$28*D644))</f>
        <v>12.660302977605971</v>
      </c>
      <c r="J644" s="21">
        <f>(I644+Systeme!$K$21)/Systeme!$K$18</f>
        <v>2.532060595521194E-2</v>
      </c>
      <c r="L644" s="8">
        <f t="shared" ref="L644:L707" si="20">-(F644+I644+O644)</f>
        <v>4.0813347471482363E-5</v>
      </c>
      <c r="M644" s="21">
        <f>(L644+Systeme!$S$21)/Systeme!$S$18</f>
        <v>8.1626694942964731E-8</v>
      </c>
      <c r="O644" s="8">
        <f>('DGL 4'!$P$15/'DGL 4'!$B$26)*(1-EXP(-'DGL 4'!$B$26*D644)) + ('DGL 4'!$P$16/'DGL 4'!$B$27)*(1-EXP(-'DGL 4'!$B$27*D644))+ ('DGL 4'!$P$17/'DGL 4'!$B$28)*(1-EXP(-'DGL 4'!$B$28*D644))</f>
        <v>1.7509718050912754E-8</v>
      </c>
      <c r="P644" s="21">
        <f>(O644+Systeme!$AA$21)/Systeme!$AA$18</f>
        <v>8.7548590254563775E-12</v>
      </c>
    </row>
    <row r="645" spans="1:16" x14ac:dyDescent="0.25">
      <c r="A645" s="4">
        <f t="shared" ref="A645:A708" si="21">A644+1</f>
        <v>643</v>
      </c>
      <c r="D645" s="19">
        <f>A645*0.001 *Systeme!$G$6</f>
        <v>643</v>
      </c>
      <c r="F645" s="8">
        <f>('DGL 4'!$P$3/'DGL 4'!$B$26)*(1-EXP(-'DGL 4'!$B$26*D645)) + ('DGL 4'!$P$4/'DGL 4'!$B$27)*(1-EXP(-'DGL 4'!$B$27*D645))+ ('DGL 4'!$P$5/'DGL 4'!$B$28)*(1-EXP(-'DGL 4'!$B$28*D645))</f>
        <v>-12.679786327232817</v>
      </c>
      <c r="G645" s="21">
        <f>(F645+Systeme!$C$21)/Systeme!$C$18</f>
        <v>0.99746404273455336</v>
      </c>
      <c r="I645" s="8">
        <f>('DGL 4'!$P$7/'DGL 4'!$B$26)*(1-EXP(-'DGL 4'!$B$26*D645)) + ('DGL 4'!$P$8/'DGL 4'!$B$27)*(1-EXP(-'DGL 4'!$B$27*D645))+ ('DGL 4'!$P$9/'DGL 4'!$B$28)*(1-EXP(-'DGL 4'!$B$28*D645))</f>
        <v>12.679745369675832</v>
      </c>
      <c r="J645" s="21">
        <f>(I645+Systeme!$K$21)/Systeme!$K$18</f>
        <v>2.5359490739351665E-2</v>
      </c>
      <c r="L645" s="8">
        <f t="shared" si="20"/>
        <v>4.0939965550371681E-5</v>
      </c>
      <c r="M645" s="21">
        <f>(L645+Systeme!$S$21)/Systeme!$S$18</f>
        <v>8.1879931100743363E-8</v>
      </c>
      <c r="O645" s="8">
        <f>('DGL 4'!$P$15/'DGL 4'!$B$26)*(1-EXP(-'DGL 4'!$B$26*D645)) + ('DGL 4'!$P$16/'DGL 4'!$B$27)*(1-EXP(-'DGL 4'!$B$27*D645))+ ('DGL 4'!$P$17/'DGL 4'!$B$28)*(1-EXP(-'DGL 4'!$B$28*D645))</f>
        <v>1.7591434705623021E-8</v>
      </c>
      <c r="P645" s="21">
        <f>(O645+Systeme!$AA$21)/Systeme!$AA$18</f>
        <v>8.7957173528115103E-12</v>
      </c>
    </row>
    <row r="646" spans="1:16" x14ac:dyDescent="0.25">
      <c r="A646" s="4">
        <f t="shared" si="21"/>
        <v>644</v>
      </c>
      <c r="D646" s="19">
        <f>A646*0.001 *Systeme!$G$6</f>
        <v>644</v>
      </c>
      <c r="F646" s="8">
        <f>('DGL 4'!$P$3/'DGL 4'!$B$26)*(1-EXP(-'DGL 4'!$B$26*D646)) + ('DGL 4'!$P$4/'DGL 4'!$B$27)*(1-EXP(-'DGL 4'!$B$27*D646))+ ('DGL 4'!$P$5/'DGL 4'!$B$28)*(1-EXP(-'DGL 4'!$B$28*D646))</f>
        <v>-12.699227990555473</v>
      </c>
      <c r="G646" s="21">
        <f>(F646+Systeme!$C$21)/Systeme!$C$18</f>
        <v>0.99746015440188895</v>
      </c>
      <c r="I646" s="8">
        <f>('DGL 4'!$P$7/'DGL 4'!$B$26)*(1-EXP(-'DGL 4'!$B$26*D646)) + ('DGL 4'!$P$8/'DGL 4'!$B$27)*(1-EXP(-'DGL 4'!$B$27*D646))+ ('DGL 4'!$P$9/'DGL 4'!$B$28)*(1-EXP(-'DGL 4'!$B$28*D646))</f>
        <v>12.699186906104257</v>
      </c>
      <c r="J646" s="21">
        <f>(I646+Systeme!$K$21)/Systeme!$K$18</f>
        <v>2.5398373812208514E-2</v>
      </c>
      <c r="L646" s="8">
        <f t="shared" si="20"/>
        <v>4.1066777800027703E-5</v>
      </c>
      <c r="M646" s="21">
        <f>(L646+Systeme!$S$21)/Systeme!$S$18</f>
        <v>8.2133555600055411E-8</v>
      </c>
      <c r="O646" s="8">
        <f>('DGL 4'!$P$15/'DGL 4'!$B$26)*(1-EXP(-'DGL 4'!$B$26*D646)) + ('DGL 4'!$P$16/'DGL 4'!$B$27)*(1-EXP(-'DGL 4'!$B$27*D646))+ ('DGL 4'!$P$17/'DGL 4'!$B$28)*(1-EXP(-'DGL 4'!$B$28*D646))</f>
        <v>1.767341528419869E-8</v>
      </c>
      <c r="P646" s="21">
        <f>(O646+Systeme!$AA$21)/Systeme!$AA$18</f>
        <v>8.8367076420993456E-12</v>
      </c>
    </row>
    <row r="647" spans="1:16" x14ac:dyDescent="0.25">
      <c r="A647" s="4">
        <f t="shared" si="21"/>
        <v>645</v>
      </c>
      <c r="D647" s="19">
        <f>A647*0.001 *Systeme!$G$6</f>
        <v>645</v>
      </c>
      <c r="F647" s="8">
        <f>('DGL 4'!$P$3/'DGL 4'!$B$26)*(1-EXP(-'DGL 4'!$B$26*D647)) + ('DGL 4'!$P$4/'DGL 4'!$B$27)*(1-EXP(-'DGL 4'!$B$27*D647))+ ('DGL 4'!$P$5/'DGL 4'!$B$28)*(1-EXP(-'DGL 4'!$B$28*D647))</f>
        <v>-12.71866879846891</v>
      </c>
      <c r="G647" s="21">
        <f>(F647+Systeme!$C$21)/Systeme!$C$18</f>
        <v>0.99745626624030626</v>
      </c>
      <c r="I647" s="8">
        <f>('DGL 4'!$P$7/'DGL 4'!$B$26)*(1-EXP(-'DGL 4'!$B$26*D647)) + ('DGL 4'!$P$8/'DGL 4'!$B$27)*(1-EXP(-'DGL 4'!$B$27*D647))+ ('DGL 4'!$P$9/'DGL 4'!$B$28)*(1-EXP(-'DGL 4'!$B$28*D647))</f>
        <v>12.71862758692904</v>
      </c>
      <c r="J647" s="21">
        <f>(I647+Systeme!$K$21)/Systeme!$K$18</f>
        <v>2.543725517385808E-2</v>
      </c>
      <c r="L647" s="8">
        <f t="shared" si="20"/>
        <v>4.1193784209548993E-5</v>
      </c>
      <c r="M647" s="21">
        <f>(L647+Systeme!$S$21)/Systeme!$S$18</f>
        <v>8.2387568419097983E-8</v>
      </c>
      <c r="O647" s="8">
        <f>('DGL 4'!$P$15/'DGL 4'!$B$26)*(1-EXP(-'DGL 4'!$B$26*D647)) + ('DGL 4'!$P$16/'DGL 4'!$B$27)*(1-EXP(-'DGL 4'!$B$27*D647))+ ('DGL 4'!$P$17/'DGL 4'!$B$28)*(1-EXP(-'DGL 4'!$B$28*D647))</f>
        <v>1.7755660029934728E-8</v>
      </c>
      <c r="P647" s="21">
        <f>(O647+Systeme!$AA$21)/Systeme!$AA$18</f>
        <v>8.8778300149673634E-12</v>
      </c>
    </row>
    <row r="648" spans="1:16" x14ac:dyDescent="0.25">
      <c r="A648" s="4">
        <f t="shared" si="21"/>
        <v>646</v>
      </c>
      <c r="D648" s="19">
        <f>A648*0.001 *Systeme!$G$6</f>
        <v>646</v>
      </c>
      <c r="F648" s="8">
        <f>('DGL 4'!$P$3/'DGL 4'!$B$26)*(1-EXP(-'DGL 4'!$B$26*D648)) + ('DGL 4'!$P$4/'DGL 4'!$B$27)*(1-EXP(-'DGL 4'!$B$27*D648))+ ('DGL 4'!$P$5/'DGL 4'!$B$28)*(1-EXP(-'DGL 4'!$B$28*D648))</f>
        <v>-12.738108751010705</v>
      </c>
      <c r="G648" s="21">
        <f>(F648+Systeme!$C$21)/Systeme!$C$18</f>
        <v>0.99745237824979793</v>
      </c>
      <c r="I648" s="8">
        <f>('DGL 4'!$P$7/'DGL 4'!$B$26)*(1-EXP(-'DGL 4'!$B$26*D648)) + ('DGL 4'!$P$8/'DGL 4'!$B$27)*(1-EXP(-'DGL 4'!$B$27*D648))+ ('DGL 4'!$P$9/'DGL 4'!$B$28)*(1-EXP(-'DGL 4'!$B$28*D648))</f>
        <v>12.738067412187768</v>
      </c>
      <c r="J648" s="21">
        <f>(I648+Systeme!$K$21)/Systeme!$K$18</f>
        <v>2.5476134824375534E-2</v>
      </c>
      <c r="L648" s="8">
        <f t="shared" si="20"/>
        <v>4.1320984767694545E-5</v>
      </c>
      <c r="M648" s="21">
        <f>(L648+Systeme!$S$21)/Systeme!$S$18</f>
        <v>8.2641969535389091E-8</v>
      </c>
      <c r="O648" s="8">
        <f>('DGL 4'!$P$15/'DGL 4'!$B$26)*(1-EXP(-'DGL 4'!$B$26*D648)) + ('DGL 4'!$P$16/'DGL 4'!$B$27)*(1-EXP(-'DGL 4'!$B$27*D648))+ ('DGL 4'!$P$17/'DGL 4'!$B$28)*(1-EXP(-'DGL 4'!$B$28*D648))</f>
        <v>1.7838169525698222E-8</v>
      </c>
      <c r="P648" s="21">
        <f>(O648+Systeme!$AA$21)/Systeme!$AA$18</f>
        <v>8.9190847628491117E-12</v>
      </c>
    </row>
    <row r="649" spans="1:16" x14ac:dyDescent="0.25">
      <c r="A649" s="4">
        <f t="shared" si="21"/>
        <v>647</v>
      </c>
      <c r="D649" s="19">
        <f>A649*0.001 *Systeme!$G$6</f>
        <v>647</v>
      </c>
      <c r="F649" s="8">
        <f>('DGL 4'!$P$3/'DGL 4'!$B$26)*(1-EXP(-'DGL 4'!$B$26*D649)) + ('DGL 4'!$P$4/'DGL 4'!$B$27)*(1-EXP(-'DGL 4'!$B$27*D649))+ ('DGL 4'!$P$5/'DGL 4'!$B$28)*(1-EXP(-'DGL 4'!$B$28*D649))</f>
        <v>-12.757547848218492</v>
      </c>
      <c r="G649" s="21">
        <f>(F649+Systeme!$C$21)/Systeme!$C$18</f>
        <v>0.99744849043035633</v>
      </c>
      <c r="I649" s="8">
        <f>('DGL 4'!$P$7/'DGL 4'!$B$26)*(1-EXP(-'DGL 4'!$B$26*D649)) + ('DGL 4'!$P$8/'DGL 4'!$B$27)*(1-EXP(-'DGL 4'!$B$27*D649))+ ('DGL 4'!$P$9/'DGL 4'!$B$28)*(1-EXP(-'DGL 4'!$B$28*D649))</f>
        <v>12.757506381918081</v>
      </c>
      <c r="J649" s="21">
        <f>(I649+Systeme!$K$21)/Systeme!$K$18</f>
        <v>2.5515012763836161E-2</v>
      </c>
      <c r="L649" s="8">
        <f t="shared" si="20"/>
        <v>4.1448379467118671E-5</v>
      </c>
      <c r="M649" s="21">
        <f>(L649+Systeme!$S$21)/Systeme!$S$18</f>
        <v>8.2896758934237345E-8</v>
      </c>
      <c r="O649" s="8">
        <f>('DGL 4'!$P$15/'DGL 4'!$B$26)*(1-EXP(-'DGL 4'!$B$26*D649)) + ('DGL 4'!$P$16/'DGL 4'!$B$27)*(1-EXP(-'DGL 4'!$B$27*D649))+ ('DGL 4'!$P$17/'DGL 4'!$B$28)*(1-EXP(-'DGL 4'!$B$28*D649))</f>
        <v>1.7920944011748374E-8</v>
      </c>
      <c r="P649" s="21">
        <f>(O649+Systeme!$AA$21)/Systeme!$AA$18</f>
        <v>8.9604720058741876E-12</v>
      </c>
    </row>
    <row r="650" spans="1:16" x14ac:dyDescent="0.25">
      <c r="A650" s="4">
        <f t="shared" si="21"/>
        <v>648</v>
      </c>
      <c r="D650" s="19">
        <f>A650*0.001 *Systeme!$G$6</f>
        <v>648</v>
      </c>
      <c r="F650" s="8">
        <f>('DGL 4'!$P$3/'DGL 4'!$B$26)*(1-EXP(-'DGL 4'!$B$26*D650)) + ('DGL 4'!$P$4/'DGL 4'!$B$27)*(1-EXP(-'DGL 4'!$B$27*D650))+ ('DGL 4'!$P$5/'DGL 4'!$B$28)*(1-EXP(-'DGL 4'!$B$28*D650))</f>
        <v>-12.776986090129951</v>
      </c>
      <c r="G650" s="21">
        <f>(F650+Systeme!$C$21)/Systeme!$C$18</f>
        <v>0.997444602781974</v>
      </c>
      <c r="I650" s="8">
        <f>('DGL 4'!$P$7/'DGL 4'!$B$26)*(1-EXP(-'DGL 4'!$B$26*D650)) + ('DGL 4'!$P$8/'DGL 4'!$B$27)*(1-EXP(-'DGL 4'!$B$27*D650))+ ('DGL 4'!$P$9/'DGL 4'!$B$28)*(1-EXP(-'DGL 4'!$B$28*D650))</f>
        <v>12.776944496157668</v>
      </c>
      <c r="J650" s="21">
        <f>(I650+Systeme!$K$21)/Systeme!$K$18</f>
        <v>2.5553888992315338E-2</v>
      </c>
      <c r="L650" s="8">
        <f t="shared" si="20"/>
        <v>4.1575968298354551E-5</v>
      </c>
      <c r="M650" s="21">
        <f>(L650+Systeme!$S$21)/Systeme!$S$18</f>
        <v>8.3151936596709097E-8</v>
      </c>
      <c r="O650" s="8">
        <f>('DGL 4'!$P$15/'DGL 4'!$B$26)*(1-EXP(-'DGL 4'!$B$26*D650)) + ('DGL 4'!$P$16/'DGL 4'!$B$27)*(1-EXP(-'DGL 4'!$B$27*D650))+ ('DGL 4'!$P$17/'DGL 4'!$B$28)*(1-EXP(-'DGL 4'!$B$28*D650))</f>
        <v>1.8003984073120677E-8</v>
      </c>
      <c r="P650" s="21">
        <f>(O650+Systeme!$AA$21)/Systeme!$AA$18</f>
        <v>9.0019920365603386E-12</v>
      </c>
    </row>
    <row r="651" spans="1:16" x14ac:dyDescent="0.25">
      <c r="A651" s="4">
        <f t="shared" si="21"/>
        <v>649</v>
      </c>
      <c r="D651" s="19">
        <f>A651*0.001 *Systeme!$G$6</f>
        <v>649</v>
      </c>
      <c r="F651" s="8">
        <f>('DGL 4'!$P$3/'DGL 4'!$B$26)*(1-EXP(-'DGL 4'!$B$26*D651)) + ('DGL 4'!$P$4/'DGL 4'!$B$27)*(1-EXP(-'DGL 4'!$B$27*D651))+ ('DGL 4'!$P$5/'DGL 4'!$B$28)*(1-EXP(-'DGL 4'!$B$28*D651))</f>
        <v>-12.796423476782556</v>
      </c>
      <c r="G651" s="21">
        <f>(F651+Systeme!$C$21)/Systeme!$C$18</f>
        <v>0.99744071530464351</v>
      </c>
      <c r="I651" s="8">
        <f>('DGL 4'!$P$7/'DGL 4'!$B$26)*(1-EXP(-'DGL 4'!$B$26*D651)) + ('DGL 4'!$P$8/'DGL 4'!$B$27)*(1-EXP(-'DGL 4'!$B$27*D651))+ ('DGL 4'!$P$9/'DGL 4'!$B$28)*(1-EXP(-'DGL 4'!$B$28*D651))</f>
        <v>12.796381754944186</v>
      </c>
      <c r="J651" s="21">
        <f>(I651+Systeme!$K$21)/Systeme!$K$18</f>
        <v>2.5592763509888372E-2</v>
      </c>
      <c r="L651" s="8">
        <f t="shared" si="20"/>
        <v>4.1703751218921409E-5</v>
      </c>
      <c r="M651" s="21">
        <f>(L651+Systeme!$S$21)/Systeme!$S$18</f>
        <v>8.3407502437842813E-8</v>
      </c>
      <c r="O651" s="8">
        <f>('DGL 4'!$P$15/'DGL 4'!$B$26)*(1-EXP(-'DGL 4'!$B$26*D651)) + ('DGL 4'!$P$16/'DGL 4'!$B$27)*(1-EXP(-'DGL 4'!$B$27*D651))+ ('DGL 4'!$P$17/'DGL 4'!$B$28)*(1-EXP(-'DGL 4'!$B$28*D651))</f>
        <v>1.8087151002193352E-8</v>
      </c>
      <c r="P651" s="21">
        <f>(O651+Systeme!$AA$21)/Systeme!$AA$18</f>
        <v>9.0435755010966762E-12</v>
      </c>
    </row>
    <row r="652" spans="1:16" x14ac:dyDescent="0.25">
      <c r="A652" s="4">
        <f t="shared" si="21"/>
        <v>650</v>
      </c>
      <c r="D652" s="19">
        <f>A652*0.001 *Systeme!$G$6</f>
        <v>650</v>
      </c>
      <c r="F652" s="8">
        <f>('DGL 4'!$P$3/'DGL 4'!$B$26)*(1-EXP(-'DGL 4'!$B$26*D652)) + ('DGL 4'!$P$4/'DGL 4'!$B$27)*(1-EXP(-'DGL 4'!$B$27*D652))+ ('DGL 4'!$P$5/'DGL 4'!$B$28)*(1-EXP(-'DGL 4'!$B$28*D652))</f>
        <v>-12.815860008214202</v>
      </c>
      <c r="G652" s="21">
        <f>(F652+Systeme!$C$21)/Systeme!$C$18</f>
        <v>0.9974368279983572</v>
      </c>
      <c r="I652" s="8">
        <f>('DGL 4'!$P$7/'DGL 4'!$B$26)*(1-EXP(-'DGL 4'!$B$26*D652)) + ('DGL 4'!$P$8/'DGL 4'!$B$27)*(1-EXP(-'DGL 4'!$B$27*D652))+ ('DGL 4'!$P$9/'DGL 4'!$B$28)*(1-EXP(-'DGL 4'!$B$28*D652))</f>
        <v>12.815818158315192</v>
      </c>
      <c r="J652" s="21">
        <f>(I652+Systeme!$K$21)/Systeme!$K$18</f>
        <v>2.5631636316630384E-2</v>
      </c>
      <c r="L652" s="8">
        <f t="shared" si="20"/>
        <v>4.1831728286242063E-5</v>
      </c>
      <c r="M652" s="21">
        <f>(L652+Systeme!$S$21)/Systeme!$S$18</f>
        <v>8.3663456572484131E-8</v>
      </c>
      <c r="O652" s="8">
        <f>('DGL 4'!$P$15/'DGL 4'!$B$26)*(1-EXP(-'DGL 4'!$B$26*D652)) + ('DGL 4'!$P$16/'DGL 4'!$B$27)*(1-EXP(-'DGL 4'!$B$27*D652))+ ('DGL 4'!$P$17/'DGL 4'!$B$28)*(1-EXP(-'DGL 4'!$B$28*D652))</f>
        <v>1.8170723107592546E-8</v>
      </c>
      <c r="P652" s="21">
        <f>(O652+Systeme!$AA$21)/Systeme!$AA$18</f>
        <v>9.0853615537962732E-12</v>
      </c>
    </row>
    <row r="653" spans="1:16" x14ac:dyDescent="0.25">
      <c r="A653" s="4">
        <f t="shared" si="21"/>
        <v>651</v>
      </c>
      <c r="D653" s="19">
        <f>A653*0.001 *Systeme!$G$6</f>
        <v>651</v>
      </c>
      <c r="F653" s="8">
        <f>('DGL 4'!$P$3/'DGL 4'!$B$26)*(1-EXP(-'DGL 4'!$B$26*D653)) + ('DGL 4'!$P$4/'DGL 4'!$B$27)*(1-EXP(-'DGL 4'!$B$27*D653))+ ('DGL 4'!$P$5/'DGL 4'!$B$28)*(1-EXP(-'DGL 4'!$B$28*D653))</f>
        <v>-12.835295684462466</v>
      </c>
      <c r="G653" s="21">
        <f>(F653+Systeme!$C$21)/Systeme!$C$18</f>
        <v>0.99743294086310741</v>
      </c>
      <c r="I653" s="8">
        <f>('DGL 4'!$P$7/'DGL 4'!$B$26)*(1-EXP(-'DGL 4'!$B$26*D653)) + ('DGL 4'!$P$8/'DGL 4'!$B$27)*(1-EXP(-'DGL 4'!$B$27*D653))+ ('DGL 4'!$P$9/'DGL 4'!$B$28)*(1-EXP(-'DGL 4'!$B$28*D653))</f>
        <v>12.835253706308444</v>
      </c>
      <c r="J653" s="21">
        <f>(I653+Systeme!$K$21)/Systeme!$K$18</f>
        <v>2.5670507412616887E-2</v>
      </c>
      <c r="L653" s="8">
        <f t="shared" si="20"/>
        <v>4.1959899459440356E-5</v>
      </c>
      <c r="M653" s="21">
        <f>(L653+Systeme!$S$21)/Systeme!$S$18</f>
        <v>8.3919798918880712E-8</v>
      </c>
      <c r="O653" s="8">
        <f>('DGL 4'!$P$15/'DGL 4'!$B$26)*(1-EXP(-'DGL 4'!$B$26*D653)) + ('DGL 4'!$P$16/'DGL 4'!$B$27)*(1-EXP(-'DGL 4'!$B$27*D653))+ ('DGL 4'!$P$17/'DGL 4'!$B$28)*(1-EXP(-'DGL 4'!$B$28*D653))</f>
        <v>1.8254561853434104E-8</v>
      </c>
      <c r="P653" s="21">
        <f>(O653+Systeme!$AA$21)/Systeme!$AA$18</f>
        <v>9.1272809267170525E-12</v>
      </c>
    </row>
    <row r="654" spans="1:16" x14ac:dyDescent="0.25">
      <c r="A654" s="4">
        <f t="shared" si="21"/>
        <v>652</v>
      </c>
      <c r="D654" s="19">
        <f>A654*0.001 *Systeme!$G$6</f>
        <v>652</v>
      </c>
      <c r="F654" s="8">
        <f>('DGL 4'!$P$3/'DGL 4'!$B$26)*(1-EXP(-'DGL 4'!$B$26*D654)) + ('DGL 4'!$P$4/'DGL 4'!$B$27)*(1-EXP(-'DGL 4'!$B$27*D654))+ ('DGL 4'!$P$5/'DGL 4'!$B$28)*(1-EXP(-'DGL 4'!$B$28*D654))</f>
        <v>-12.854730505564767</v>
      </c>
      <c r="G654" s="21">
        <f>(F654+Systeme!$C$21)/Systeme!$C$18</f>
        <v>0.99742905389888714</v>
      </c>
      <c r="I654" s="8">
        <f>('DGL 4'!$P$7/'DGL 4'!$B$26)*(1-EXP(-'DGL 4'!$B$26*D654)) + ('DGL 4'!$P$8/'DGL 4'!$B$27)*(1-EXP(-'DGL 4'!$B$27*D654))+ ('DGL 4'!$P$9/'DGL 4'!$B$28)*(1-EXP(-'DGL 4'!$B$28*D654))</f>
        <v>12.854688398961546</v>
      </c>
      <c r="J654" s="21">
        <f>(I654+Systeme!$K$21)/Systeme!$K$18</f>
        <v>2.5709376797923091E-2</v>
      </c>
      <c r="L654" s="8">
        <f t="shared" si="20"/>
        <v>4.2088264692310192E-5</v>
      </c>
      <c r="M654" s="21">
        <f>(L654+Systeme!$S$21)/Systeme!$S$18</f>
        <v>8.4176529384620389E-8</v>
      </c>
      <c r="O654" s="8">
        <f>('DGL 4'!$P$15/'DGL 4'!$B$26)*(1-EXP(-'DGL 4'!$B$26*D654)) + ('DGL 4'!$P$16/'DGL 4'!$B$27)*(1-EXP(-'DGL 4'!$B$27*D654))+ ('DGL 4'!$P$17/'DGL 4'!$B$28)*(1-EXP(-'DGL 4'!$B$28*D654))</f>
        <v>1.8338528704701235E-8</v>
      </c>
      <c r="P654" s="21">
        <f>(O654+Systeme!$AA$21)/Systeme!$AA$18</f>
        <v>9.1692643523506172E-12</v>
      </c>
    </row>
    <row r="655" spans="1:16" x14ac:dyDescent="0.25">
      <c r="A655" s="4">
        <f t="shared" si="21"/>
        <v>653</v>
      </c>
      <c r="D655" s="19">
        <f>A655*0.001 *Systeme!$G$6</f>
        <v>653</v>
      </c>
      <c r="F655" s="8">
        <f>('DGL 4'!$P$3/'DGL 4'!$B$26)*(1-EXP(-'DGL 4'!$B$26*D655)) + ('DGL 4'!$P$4/'DGL 4'!$B$27)*(1-EXP(-'DGL 4'!$B$27*D655))+ ('DGL 4'!$P$5/'DGL 4'!$B$28)*(1-EXP(-'DGL 4'!$B$28*D655))</f>
        <v>-12.874164471559055</v>
      </c>
      <c r="G655" s="21">
        <f>(F655+Systeme!$C$21)/Systeme!$C$18</f>
        <v>0.99742516710568818</v>
      </c>
      <c r="I655" s="8">
        <f>('DGL 4'!$P$7/'DGL 4'!$B$26)*(1-EXP(-'DGL 4'!$B$26*D655)) + ('DGL 4'!$P$8/'DGL 4'!$B$27)*(1-EXP(-'DGL 4'!$B$27*D655))+ ('DGL 4'!$P$9/'DGL 4'!$B$28)*(1-EXP(-'DGL 4'!$B$28*D655))</f>
        <v>12.874122236312106</v>
      </c>
      <c r="J655" s="21">
        <f>(I655+Systeme!$K$21)/Systeme!$K$18</f>
        <v>2.5748244472624211E-2</v>
      </c>
      <c r="L655" s="8">
        <f t="shared" si="20"/>
        <v>4.2216824047776064E-5</v>
      </c>
      <c r="M655" s="21">
        <f>(L655+Systeme!$S$21)/Systeme!$S$18</f>
        <v>8.4433648095552126E-8</v>
      </c>
      <c r="O655" s="8">
        <f>('DGL 4'!$P$15/'DGL 4'!$B$26)*(1-EXP(-'DGL 4'!$B$26*D655)) + ('DGL 4'!$P$16/'DGL 4'!$B$27)*(1-EXP(-'DGL 4'!$B$27*D655))+ ('DGL 4'!$P$17/'DGL 4'!$B$28)*(1-EXP(-'DGL 4'!$B$28*D655))</f>
        <v>1.8422901797415098E-8</v>
      </c>
      <c r="P655" s="21">
        <f>(O655+Systeme!$AA$21)/Systeme!$AA$18</f>
        <v>9.2114508987075485E-12</v>
      </c>
    </row>
    <row r="656" spans="1:16" x14ac:dyDescent="0.25">
      <c r="A656" s="4">
        <f t="shared" si="21"/>
        <v>654</v>
      </c>
      <c r="D656" s="19">
        <f>A656*0.001 *Systeme!$G$6</f>
        <v>654</v>
      </c>
      <c r="F656" s="8">
        <f>('DGL 4'!$P$3/'DGL 4'!$B$26)*(1-EXP(-'DGL 4'!$B$26*D656)) + ('DGL 4'!$P$4/'DGL 4'!$B$27)*(1-EXP(-'DGL 4'!$B$27*D656))+ ('DGL 4'!$P$5/'DGL 4'!$B$28)*(1-EXP(-'DGL 4'!$B$28*D656))</f>
        <v>-12.893597582482645</v>
      </c>
      <c r="G656" s="21">
        <f>(F656+Systeme!$C$21)/Systeme!$C$18</f>
        <v>0.99742128048350354</v>
      </c>
      <c r="I656" s="8">
        <f>('DGL 4'!$P$7/'DGL 4'!$B$26)*(1-EXP(-'DGL 4'!$B$26*D656)) + ('DGL 4'!$P$8/'DGL 4'!$B$27)*(1-EXP(-'DGL 4'!$B$27*D656))+ ('DGL 4'!$P$9/'DGL 4'!$B$28)*(1-EXP(-'DGL 4'!$B$28*D656))</f>
        <v>12.893555218397793</v>
      </c>
      <c r="J656" s="21">
        <f>(I656+Systeme!$K$21)/Systeme!$K$18</f>
        <v>2.5787110436795588E-2</v>
      </c>
      <c r="L656" s="8">
        <f t="shared" si="20"/>
        <v>4.2345577447878199E-5</v>
      </c>
      <c r="M656" s="21">
        <f>(L656+Systeme!$S$21)/Systeme!$S$18</f>
        <v>8.4691154895756403E-8</v>
      </c>
      <c r="O656" s="8">
        <f>('DGL 4'!$P$15/'DGL 4'!$B$26)*(1-EXP(-'DGL 4'!$B$26*D656)) + ('DGL 4'!$P$16/'DGL 4'!$B$27)*(1-EXP(-'DGL 4'!$B$27*D656))+ ('DGL 4'!$P$17/'DGL 4'!$B$28)*(1-EXP(-'DGL 4'!$B$28*D656))</f>
        <v>1.8507403819981866E-8</v>
      </c>
      <c r="P656" s="21">
        <f>(O656+Systeme!$AA$21)/Systeme!$AA$18</f>
        <v>9.2537019099909329E-12</v>
      </c>
    </row>
    <row r="657" spans="1:16" x14ac:dyDescent="0.25">
      <c r="A657" s="4">
        <f t="shared" si="21"/>
        <v>655</v>
      </c>
      <c r="D657" s="19">
        <f>A657*0.001 *Systeme!$G$6</f>
        <v>655</v>
      </c>
      <c r="F657" s="8">
        <f>('DGL 4'!$P$3/'DGL 4'!$B$26)*(1-EXP(-'DGL 4'!$B$26*D657)) + ('DGL 4'!$P$4/'DGL 4'!$B$27)*(1-EXP(-'DGL 4'!$B$27*D657))+ ('DGL 4'!$P$5/'DGL 4'!$B$28)*(1-EXP(-'DGL 4'!$B$28*D657))</f>
        <v>-12.913029838373374</v>
      </c>
      <c r="G657" s="21">
        <f>(F657+Systeme!$C$21)/Systeme!$C$18</f>
        <v>0.99741739403232532</v>
      </c>
      <c r="I657" s="8">
        <f>('DGL 4'!$P$7/'DGL 4'!$B$26)*(1-EXP(-'DGL 4'!$B$26*D657)) + ('DGL 4'!$P$8/'DGL 4'!$B$27)*(1-EXP(-'DGL 4'!$B$27*D657))+ ('DGL 4'!$P$9/'DGL 4'!$B$28)*(1-EXP(-'DGL 4'!$B$28*D657))</f>
        <v>12.912987345256285</v>
      </c>
      <c r="J657" s="21">
        <f>(I657+Systeme!$K$21)/Systeme!$K$18</f>
        <v>2.5825974690512569E-2</v>
      </c>
      <c r="L657" s="8">
        <f t="shared" si="20"/>
        <v>4.2474524915074759E-5</v>
      </c>
      <c r="M657" s="21">
        <f>(L657+Systeme!$S$21)/Systeme!$S$18</f>
        <v>8.4949049830149524E-8</v>
      </c>
      <c r="O657" s="8">
        <f>('DGL 4'!$P$15/'DGL 4'!$B$26)*(1-EXP(-'DGL 4'!$B$26*D657)) + ('DGL 4'!$P$16/'DGL 4'!$B$27)*(1-EXP(-'DGL 4'!$B$27*D657))+ ('DGL 4'!$P$17/'DGL 4'!$B$28)*(1-EXP(-'DGL 4'!$B$28*D657))</f>
        <v>1.8592173962710123E-8</v>
      </c>
      <c r="P657" s="21">
        <f>(O657+Systeme!$AA$21)/Systeme!$AA$18</f>
        <v>9.2960869813550623E-12</v>
      </c>
    </row>
    <row r="658" spans="1:16" x14ac:dyDescent="0.25">
      <c r="A658" s="4">
        <f t="shared" si="21"/>
        <v>656</v>
      </c>
      <c r="D658" s="19">
        <f>A658*0.001 *Systeme!$G$6</f>
        <v>656</v>
      </c>
      <c r="F658" s="8">
        <f>('DGL 4'!$P$3/'DGL 4'!$B$26)*(1-EXP(-'DGL 4'!$B$26*D658)) + ('DGL 4'!$P$4/'DGL 4'!$B$27)*(1-EXP(-'DGL 4'!$B$27*D658))+ ('DGL 4'!$P$5/'DGL 4'!$B$28)*(1-EXP(-'DGL 4'!$B$28*D658))</f>
        <v>-12.932461239268775</v>
      </c>
      <c r="G658" s="21">
        <f>(F658+Systeme!$C$21)/Systeme!$C$18</f>
        <v>0.99741350775214632</v>
      </c>
      <c r="I658" s="8">
        <f>('DGL 4'!$P$7/'DGL 4'!$B$26)*(1-EXP(-'DGL 4'!$B$26*D658)) + ('DGL 4'!$P$8/'DGL 4'!$B$27)*(1-EXP(-'DGL 4'!$B$27*D658))+ ('DGL 4'!$P$9/'DGL 4'!$B$28)*(1-EXP(-'DGL 4'!$B$28*D658))</f>
        <v>12.932418616925117</v>
      </c>
      <c r="J658" s="21">
        <f>(I658+Systeme!$K$21)/Systeme!$K$18</f>
        <v>2.5864837233850236E-2</v>
      </c>
      <c r="L658" s="8">
        <f t="shared" si="20"/>
        <v>4.2603666445403636E-5</v>
      </c>
      <c r="M658" s="21">
        <f>(L658+Systeme!$S$21)/Systeme!$S$18</f>
        <v>8.5207332890807269E-8</v>
      </c>
      <c r="O658" s="8">
        <f>('DGL 4'!$P$15/'DGL 4'!$B$26)*(1-EXP(-'DGL 4'!$B$26*D658)) + ('DGL 4'!$P$16/'DGL 4'!$B$27)*(1-EXP(-'DGL 4'!$B$27*D658))+ ('DGL 4'!$P$17/'DGL 4'!$B$28)*(1-EXP(-'DGL 4'!$B$28*D658))</f>
        <v>1.8677212634994611E-8</v>
      </c>
      <c r="P658" s="21">
        <f>(O658+Systeme!$AA$21)/Systeme!$AA$18</f>
        <v>9.3386063174973049E-12</v>
      </c>
    </row>
    <row r="659" spans="1:16" x14ac:dyDescent="0.25">
      <c r="A659" s="4">
        <f t="shared" si="21"/>
        <v>657</v>
      </c>
      <c r="D659" s="19">
        <f>A659*0.001 *Systeme!$G$6</f>
        <v>657</v>
      </c>
      <c r="F659" s="8">
        <f>('DGL 4'!$P$3/'DGL 4'!$B$26)*(1-EXP(-'DGL 4'!$B$26*D659)) + ('DGL 4'!$P$4/'DGL 4'!$B$27)*(1-EXP(-'DGL 4'!$B$27*D659))+ ('DGL 4'!$P$5/'DGL 4'!$B$28)*(1-EXP(-'DGL 4'!$B$28*D659))</f>
        <v>-12.951891785206737</v>
      </c>
      <c r="G659" s="21">
        <f>(F659+Systeme!$C$21)/Systeme!$C$18</f>
        <v>0.99740962164295865</v>
      </c>
      <c r="I659" s="8">
        <f>('DGL 4'!$P$7/'DGL 4'!$B$26)*(1-EXP(-'DGL 4'!$B$26*D659)) + ('DGL 4'!$P$8/'DGL 4'!$B$27)*(1-EXP(-'DGL 4'!$B$27*D659))+ ('DGL 4'!$P$9/'DGL 4'!$B$28)*(1-EXP(-'DGL 4'!$B$28*D659))</f>
        <v>12.951849033442016</v>
      </c>
      <c r="J659" s="21">
        <f>(I659+Systeme!$K$21)/Systeme!$K$18</f>
        <v>2.5903698066884032E-2</v>
      </c>
      <c r="L659" s="8">
        <f t="shared" si="20"/>
        <v>4.2733002060980387E-5</v>
      </c>
      <c r="M659" s="21">
        <f>(L659+Systeme!$S$21)/Systeme!$S$18</f>
        <v>8.5466004121960774E-8</v>
      </c>
      <c r="O659" s="8">
        <f>('DGL 4'!$P$15/'DGL 4'!$B$26)*(1-EXP(-'DGL 4'!$B$26*D659)) + ('DGL 4'!$P$16/'DGL 4'!$B$27)*(1-EXP(-'DGL 4'!$B$27*D659))+ ('DGL 4'!$P$17/'DGL 4'!$B$28)*(1-EXP(-'DGL 4'!$B$28*D659))</f>
        <v>1.87626593697518E-8</v>
      </c>
      <c r="P659" s="21">
        <f>(O659+Systeme!$AA$21)/Systeme!$AA$18</f>
        <v>9.3813296848759002E-12</v>
      </c>
    </row>
    <row r="660" spans="1:16" x14ac:dyDescent="0.25">
      <c r="A660" s="4">
        <f t="shared" si="21"/>
        <v>658</v>
      </c>
      <c r="D660" s="19">
        <f>A660*0.001 *Systeme!$G$6</f>
        <v>658</v>
      </c>
      <c r="F660" s="8">
        <f>('DGL 4'!$P$3/'DGL 4'!$B$26)*(1-EXP(-'DGL 4'!$B$26*D660)) + ('DGL 4'!$P$4/'DGL 4'!$B$27)*(1-EXP(-'DGL 4'!$B$27*D660))+ ('DGL 4'!$P$5/'DGL 4'!$B$28)*(1-EXP(-'DGL 4'!$B$28*D660))</f>
        <v>-12.971321476224523</v>
      </c>
      <c r="G660" s="21">
        <f>(F660+Systeme!$C$21)/Systeme!$C$18</f>
        <v>0.99740573570475521</v>
      </c>
      <c r="I660" s="8">
        <f>('DGL 4'!$P$7/'DGL 4'!$B$26)*(1-EXP(-'DGL 4'!$B$26*D660)) + ('DGL 4'!$P$8/'DGL 4'!$B$27)*(1-EXP(-'DGL 4'!$B$27*D660))+ ('DGL 4'!$P$9/'DGL 4'!$B$28)*(1-EXP(-'DGL 4'!$B$28*D660))</f>
        <v>12.971278594844605</v>
      </c>
      <c r="J660" s="21">
        <f>(I660+Systeme!$K$21)/Systeme!$K$18</f>
        <v>2.594255718968921E-2</v>
      </c>
      <c r="L660" s="8">
        <f t="shared" si="20"/>
        <v>4.2862531680806001E-5</v>
      </c>
      <c r="M660" s="21">
        <f>(L660+Systeme!$S$21)/Systeme!$S$18</f>
        <v>8.5725063361611996E-8</v>
      </c>
      <c r="O660" s="8">
        <f>('DGL 4'!$P$15/'DGL 4'!$B$26)*(1-EXP(-'DGL 4'!$B$26*D660)) + ('DGL 4'!$P$16/'DGL 4'!$B$27)*(1-EXP(-'DGL 4'!$B$27*D660))+ ('DGL 4'!$P$17/'DGL 4'!$B$28)*(1-EXP(-'DGL 4'!$B$28*D660))</f>
        <v>1.8848236341909713E-8</v>
      </c>
      <c r="P660" s="21">
        <f>(O660+Systeme!$AA$21)/Systeme!$AA$18</f>
        <v>9.4241181709548572E-12</v>
      </c>
    </row>
    <row r="661" spans="1:16" x14ac:dyDescent="0.25">
      <c r="A661" s="4">
        <f t="shared" si="21"/>
        <v>659</v>
      </c>
      <c r="D661" s="19">
        <f>A661*0.001 *Systeme!$G$6</f>
        <v>659</v>
      </c>
      <c r="F661" s="8">
        <f>('DGL 4'!$P$3/'DGL 4'!$B$26)*(1-EXP(-'DGL 4'!$B$26*D661)) + ('DGL 4'!$P$4/'DGL 4'!$B$27)*(1-EXP(-'DGL 4'!$B$27*D661))+ ('DGL 4'!$P$5/'DGL 4'!$B$28)*(1-EXP(-'DGL 4'!$B$28*D661))</f>
        <v>-12.990750312359873</v>
      </c>
      <c r="G661" s="21">
        <f>(F661+Systeme!$C$21)/Systeme!$C$18</f>
        <v>0.99740184993752812</v>
      </c>
      <c r="I661" s="8">
        <f>('DGL 4'!$P$7/'DGL 4'!$B$26)*(1-EXP(-'DGL 4'!$B$26*D661)) + ('DGL 4'!$P$8/'DGL 4'!$B$27)*(1-EXP(-'DGL 4'!$B$27*D661))+ ('DGL 4'!$P$9/'DGL 4'!$B$28)*(1-EXP(-'DGL 4'!$B$28*D661))</f>
        <v>12.990707301170454</v>
      </c>
      <c r="J661" s="21">
        <f>(I661+Systeme!$K$21)/Systeme!$K$18</f>
        <v>2.5981414602340908E-2</v>
      </c>
      <c r="L661" s="8">
        <f t="shared" si="20"/>
        <v>4.2992255335880421E-5</v>
      </c>
      <c r="M661" s="21">
        <f>(L661+Systeme!$S$21)/Systeme!$S$18</f>
        <v>8.5984510671760848E-8</v>
      </c>
      <c r="O661" s="8">
        <f>('DGL 4'!$P$15/'DGL 4'!$B$26)*(1-EXP(-'DGL 4'!$B$26*D661)) + ('DGL 4'!$P$16/'DGL 4'!$B$27)*(1-EXP(-'DGL 4'!$B$27*D661))+ ('DGL 4'!$P$17/'DGL 4'!$B$28)*(1-EXP(-'DGL 4'!$B$28*D661))</f>
        <v>1.8934083081782738E-8</v>
      </c>
      <c r="P661" s="21">
        <f>(O661+Systeme!$AA$21)/Systeme!$AA$18</f>
        <v>9.4670415408913687E-12</v>
      </c>
    </row>
    <row r="662" spans="1:16" x14ac:dyDescent="0.25">
      <c r="A662" s="4">
        <f t="shared" si="21"/>
        <v>660</v>
      </c>
      <c r="D662" s="19">
        <f>A662*0.001 *Systeme!$G$6</f>
        <v>660</v>
      </c>
      <c r="F662" s="8">
        <f>('DGL 4'!$P$3/'DGL 4'!$B$26)*(1-EXP(-'DGL 4'!$B$26*D662)) + ('DGL 4'!$P$4/'DGL 4'!$B$27)*(1-EXP(-'DGL 4'!$B$27*D662))+ ('DGL 4'!$P$5/'DGL 4'!$B$28)*(1-EXP(-'DGL 4'!$B$28*D662))</f>
        <v>-13.010178293650471</v>
      </c>
      <c r="G662" s="21">
        <f>(F662+Systeme!$C$21)/Systeme!$C$18</f>
        <v>0.99739796434126982</v>
      </c>
      <c r="I662" s="8">
        <f>('DGL 4'!$P$7/'DGL 4'!$B$26)*(1-EXP(-'DGL 4'!$B$26*D662)) + ('DGL 4'!$P$8/'DGL 4'!$B$27)*(1-EXP(-'DGL 4'!$B$27*D662))+ ('DGL 4'!$P$9/'DGL 4'!$B$28)*(1-EXP(-'DGL 4'!$B$28*D662))</f>
        <v>13.010135152457254</v>
      </c>
      <c r="J662" s="21">
        <f>(I662+Systeme!$K$21)/Systeme!$K$18</f>
        <v>2.6020270304914508E-2</v>
      </c>
      <c r="L662" s="8">
        <f t="shared" si="20"/>
        <v>4.3122173016910733E-5</v>
      </c>
      <c r="M662" s="21">
        <f>(L662+Systeme!$S$21)/Systeme!$S$18</f>
        <v>8.6244346033821469E-8</v>
      </c>
      <c r="O662" s="8">
        <f>('DGL 4'!$P$15/'DGL 4'!$B$26)*(1-EXP(-'DGL 4'!$B$26*D662)) + ('DGL 4'!$P$16/'DGL 4'!$B$27)*(1-EXP(-'DGL 4'!$B$27*D662))+ ('DGL 4'!$P$17/'DGL 4'!$B$28)*(1-EXP(-'DGL 4'!$B$28*D662))</f>
        <v>1.9020200000500337E-8</v>
      </c>
      <c r="P662" s="21">
        <f>(O662+Systeme!$AA$21)/Systeme!$AA$18</f>
        <v>9.5101000002501681E-12</v>
      </c>
    </row>
    <row r="663" spans="1:16" x14ac:dyDescent="0.25">
      <c r="A663" s="4">
        <f t="shared" si="21"/>
        <v>661</v>
      </c>
      <c r="D663" s="19">
        <f>A663*0.001 *Systeme!$G$6</f>
        <v>661</v>
      </c>
      <c r="F663" s="8">
        <f>('DGL 4'!$P$3/'DGL 4'!$B$26)*(1-EXP(-'DGL 4'!$B$26*D663)) + ('DGL 4'!$P$4/'DGL 4'!$B$27)*(1-EXP(-'DGL 4'!$B$27*D663))+ ('DGL 4'!$P$5/'DGL 4'!$B$28)*(1-EXP(-'DGL 4'!$B$28*D663))</f>
        <v>-13.029605420133736</v>
      </c>
      <c r="G663" s="21">
        <f>(F663+Systeme!$C$21)/Systeme!$C$18</f>
        <v>0.99739407891597331</v>
      </c>
      <c r="I663" s="8">
        <f>('DGL 4'!$P$7/'DGL 4'!$B$26)*(1-EXP(-'DGL 4'!$B$26*D663)) + ('DGL 4'!$P$8/'DGL 4'!$B$27)*(1-EXP(-'DGL 4'!$B$27*D663))+ ('DGL 4'!$P$9/'DGL 4'!$B$28)*(1-EXP(-'DGL 4'!$B$28*D663))</f>
        <v>13.029562148742608</v>
      </c>
      <c r="J663" s="21">
        <f>(I663+Systeme!$K$21)/Systeme!$K$18</f>
        <v>2.6059124297485216E-2</v>
      </c>
      <c r="L663" s="8">
        <f t="shared" si="20"/>
        <v>4.3252284679636769E-5</v>
      </c>
      <c r="M663" s="21">
        <f>(L663+Systeme!$S$21)/Systeme!$S$18</f>
        <v>8.6504569359273542E-8</v>
      </c>
      <c r="O663" s="8">
        <f>('DGL 4'!$P$15/'DGL 4'!$B$26)*(1-EXP(-'DGL 4'!$B$26*D663)) + ('DGL 4'!$P$16/'DGL 4'!$B$27)*(1-EXP(-'DGL 4'!$B$27*D663))+ ('DGL 4'!$P$17/'DGL 4'!$B$28)*(1-EXP(-'DGL 4'!$B$28*D663))</f>
        <v>1.9106448393476499E-8</v>
      </c>
      <c r="P663" s="21">
        <f>(O663+Systeme!$AA$21)/Systeme!$AA$18</f>
        <v>9.5532241967382495E-12</v>
      </c>
    </row>
    <row r="664" spans="1:16" x14ac:dyDescent="0.25">
      <c r="A664" s="4">
        <f t="shared" si="21"/>
        <v>662</v>
      </c>
      <c r="D664" s="19">
        <f>A664*0.001 *Systeme!$G$6</f>
        <v>662</v>
      </c>
      <c r="F664" s="8">
        <f>('DGL 4'!$P$3/'DGL 4'!$B$26)*(1-EXP(-'DGL 4'!$B$26*D664)) + ('DGL 4'!$P$4/'DGL 4'!$B$27)*(1-EXP(-'DGL 4'!$B$27*D664))+ ('DGL 4'!$P$5/'DGL 4'!$B$28)*(1-EXP(-'DGL 4'!$B$28*D664))</f>
        <v>-13.049031691847667</v>
      </c>
      <c r="G664" s="21">
        <f>(F664+Systeme!$C$21)/Systeme!$C$18</f>
        <v>0.99739019366163051</v>
      </c>
      <c r="I664" s="8">
        <f>('DGL 4'!$P$7/'DGL 4'!$B$26)*(1-EXP(-'DGL 4'!$B$26*D664)) + ('DGL 4'!$P$8/'DGL 4'!$B$27)*(1-EXP(-'DGL 4'!$B$27*D664))+ ('DGL 4'!$P$9/'DGL 4'!$B$28)*(1-EXP(-'DGL 4'!$B$28*D664))</f>
        <v>13.048988290064177</v>
      </c>
      <c r="J664" s="21">
        <f>(I664+Systeme!$K$21)/Systeme!$K$18</f>
        <v>2.6097976580128354E-2</v>
      </c>
      <c r="L664" s="8">
        <f t="shared" si="20"/>
        <v>4.3382590383089E-5</v>
      </c>
      <c r="M664" s="21">
        <f>(L664+Systeme!$S$21)/Systeme!$S$18</f>
        <v>8.6765180766178002E-8</v>
      </c>
      <c r="O664" s="8">
        <f>('DGL 4'!$P$15/'DGL 4'!$B$26)*(1-EXP(-'DGL 4'!$B$26*D664)) + ('DGL 4'!$P$16/'DGL 4'!$B$27)*(1-EXP(-'DGL 4'!$B$27*D664))+ ('DGL 4'!$P$17/'DGL 4'!$B$28)*(1-EXP(-'DGL 4'!$B$28*D664))</f>
        <v>1.9193106738039228E-8</v>
      </c>
      <c r="P664" s="21">
        <f>(O664+Systeme!$AA$21)/Systeme!$AA$18</f>
        <v>9.5965533690196145E-12</v>
      </c>
    </row>
    <row r="665" spans="1:16" x14ac:dyDescent="0.25">
      <c r="A665" s="4">
        <f t="shared" si="21"/>
        <v>663</v>
      </c>
      <c r="D665" s="19">
        <f>A665*0.001 *Systeme!$G$6</f>
        <v>663</v>
      </c>
      <c r="F665" s="8">
        <f>('DGL 4'!$P$3/'DGL 4'!$B$26)*(1-EXP(-'DGL 4'!$B$26*D665)) + ('DGL 4'!$P$4/'DGL 4'!$B$27)*(1-EXP(-'DGL 4'!$B$27*D665))+ ('DGL 4'!$P$5/'DGL 4'!$B$28)*(1-EXP(-'DGL 4'!$B$28*D665))</f>
        <v>-13.068457108829637</v>
      </c>
      <c r="G665" s="21">
        <f>(F665+Systeme!$C$21)/Systeme!$C$18</f>
        <v>0.99738630857823407</v>
      </c>
      <c r="I665" s="8">
        <f>('DGL 4'!$P$7/'DGL 4'!$B$26)*(1-EXP(-'DGL 4'!$B$26*D665)) + ('DGL 4'!$P$8/'DGL 4'!$B$27)*(1-EXP(-'DGL 4'!$B$27*D665))+ ('DGL 4'!$P$9/'DGL 4'!$B$28)*(1-EXP(-'DGL 4'!$B$28*D665))</f>
        <v>13.068413576459518</v>
      </c>
      <c r="J665" s="21">
        <f>(I665+Systeme!$K$21)/Systeme!$K$18</f>
        <v>2.6136827152919036E-2</v>
      </c>
      <c r="L665" s="8">
        <f t="shared" si="20"/>
        <v>4.3513090083009427E-5</v>
      </c>
      <c r="M665" s="21">
        <f>(L665+Systeme!$S$21)/Systeme!$S$18</f>
        <v>8.7026180166018847E-8</v>
      </c>
      <c r="O665" s="8">
        <f>('DGL 4'!$P$15/'DGL 4'!$B$26)*(1-EXP(-'DGL 4'!$B$26*D665)) + ('DGL 4'!$P$16/'DGL 4'!$B$27)*(1-EXP(-'DGL 4'!$B$27*D665))+ ('DGL 4'!$P$17/'DGL 4'!$B$28)*(1-EXP(-'DGL 4'!$B$28*D665))</f>
        <v>1.9280036327434108E-8</v>
      </c>
      <c r="P665" s="21">
        <f>(O665+Systeme!$AA$21)/Systeme!$AA$18</f>
        <v>9.6400181637170546E-12</v>
      </c>
    </row>
    <row r="666" spans="1:16" x14ac:dyDescent="0.25">
      <c r="A666" s="4">
        <f t="shared" si="21"/>
        <v>664</v>
      </c>
      <c r="D666" s="19">
        <f>A666*0.001 *Systeme!$G$6</f>
        <v>664</v>
      </c>
      <c r="F666" s="8">
        <f>('DGL 4'!$P$3/'DGL 4'!$B$26)*(1-EXP(-'DGL 4'!$B$26*D666)) + ('DGL 4'!$P$4/'DGL 4'!$B$27)*(1-EXP(-'DGL 4'!$B$27*D666))+ ('DGL 4'!$P$5/'DGL 4'!$B$28)*(1-EXP(-'DGL 4'!$B$28*D666))</f>
        <v>-13.087881671117168</v>
      </c>
      <c r="G666" s="21">
        <f>(F666+Systeme!$C$21)/Systeme!$C$18</f>
        <v>0.99738242366577656</v>
      </c>
      <c r="I666" s="8">
        <f>('DGL 4'!$P$7/'DGL 4'!$B$26)*(1-EXP(-'DGL 4'!$B$26*D666)) + ('DGL 4'!$P$8/'DGL 4'!$B$27)*(1-EXP(-'DGL 4'!$B$27*D666))+ ('DGL 4'!$P$9/'DGL 4'!$B$28)*(1-EXP(-'DGL 4'!$B$28*D666))</f>
        <v>13.087838007966333</v>
      </c>
      <c r="J666" s="21">
        <f>(I666+Systeme!$K$21)/Systeme!$K$18</f>
        <v>2.6175676015932667E-2</v>
      </c>
      <c r="L666" s="8">
        <f t="shared" si="20"/>
        <v>4.3643783736743366E-5</v>
      </c>
      <c r="M666" s="21">
        <f>(L666+Systeme!$S$21)/Systeme!$S$18</f>
        <v>8.728756747348673E-8</v>
      </c>
      <c r="O666" s="8">
        <f>('DGL 4'!$P$15/'DGL 4'!$B$26)*(1-EXP(-'DGL 4'!$B$26*D666)) + ('DGL 4'!$P$16/'DGL 4'!$B$27)*(1-EXP(-'DGL 4'!$B$27*D666))+ ('DGL 4'!$P$17/'DGL 4'!$B$28)*(1-EXP(-'DGL 4'!$B$28*D666))</f>
        <v>1.9367098627945389E-8</v>
      </c>
      <c r="P666" s="21">
        <f>(O666+Systeme!$AA$21)/Systeme!$AA$18</f>
        <v>9.683549313972694E-12</v>
      </c>
    </row>
    <row r="667" spans="1:16" x14ac:dyDescent="0.25">
      <c r="A667" s="4">
        <f t="shared" si="21"/>
        <v>665</v>
      </c>
      <c r="D667" s="19">
        <f>A667*0.001 *Systeme!$G$6</f>
        <v>665</v>
      </c>
      <c r="F667" s="8">
        <f>('DGL 4'!$P$3/'DGL 4'!$B$26)*(1-EXP(-'DGL 4'!$B$26*D667)) + ('DGL 4'!$P$4/'DGL 4'!$B$27)*(1-EXP(-'DGL 4'!$B$27*D667))+ ('DGL 4'!$P$5/'DGL 4'!$B$28)*(1-EXP(-'DGL 4'!$B$28*D667))</f>
        <v>-13.107305378748155</v>
      </c>
      <c r="G667" s="21">
        <f>(F667+Systeme!$C$21)/Systeme!$C$18</f>
        <v>0.99737853892425032</v>
      </c>
      <c r="I667" s="8">
        <f>('DGL 4'!$P$7/'DGL 4'!$B$26)*(1-EXP(-'DGL 4'!$B$26*D667)) + ('DGL 4'!$P$8/'DGL 4'!$B$27)*(1-EXP(-'DGL 4'!$B$27*D667))+ ('DGL 4'!$P$9/'DGL 4'!$B$28)*(1-EXP(-'DGL 4'!$B$28*D667))</f>
        <v>13.107261584622178</v>
      </c>
      <c r="J667" s="21">
        <f>(I667+Systeme!$K$21)/Systeme!$K$18</f>
        <v>2.6214523169244355E-2</v>
      </c>
      <c r="L667" s="8">
        <f t="shared" si="20"/>
        <v>4.3774671405440255E-5</v>
      </c>
      <c r="M667" s="21">
        <f>(L667+Systeme!$S$21)/Systeme!$S$18</f>
        <v>8.7549342810880504E-8</v>
      </c>
      <c r="O667" s="8">
        <f>('DGL 4'!$P$15/'DGL 4'!$B$26)*(1-EXP(-'DGL 4'!$B$26*D667)) + ('DGL 4'!$P$16/'DGL 4'!$B$27)*(1-EXP(-'DGL 4'!$B$27*D667))+ ('DGL 4'!$P$17/'DGL 4'!$B$28)*(1-EXP(-'DGL 4'!$B$28*D667))</f>
        <v>1.9454571774293189E-8</v>
      </c>
      <c r="P667" s="21">
        <f>(O667+Systeme!$AA$21)/Systeme!$AA$18</f>
        <v>9.7272858871465942E-12</v>
      </c>
    </row>
    <row r="668" spans="1:16" x14ac:dyDescent="0.25">
      <c r="A668" s="4">
        <f t="shared" si="21"/>
        <v>666</v>
      </c>
      <c r="D668" s="19">
        <f>A668*0.001 *Systeme!$G$6</f>
        <v>666</v>
      </c>
      <c r="F668" s="8">
        <f>('DGL 4'!$P$3/'DGL 4'!$B$26)*(1-EXP(-'DGL 4'!$B$26*D668)) + ('DGL 4'!$P$4/'DGL 4'!$B$27)*(1-EXP(-'DGL 4'!$B$27*D668))+ ('DGL 4'!$P$5/'DGL 4'!$B$28)*(1-EXP(-'DGL 4'!$B$28*D668))</f>
        <v>-13.126728231759866</v>
      </c>
      <c r="G668" s="21">
        <f>(F668+Systeme!$C$21)/Systeme!$C$18</f>
        <v>0.99737465435364814</v>
      </c>
      <c r="I668" s="8">
        <f>('DGL 4'!$P$7/'DGL 4'!$B$26)*(1-EXP(-'DGL 4'!$B$26*D668)) + ('DGL 4'!$P$8/'DGL 4'!$B$27)*(1-EXP(-'DGL 4'!$B$27*D668))+ ('DGL 4'!$P$9/'DGL 4'!$B$28)*(1-EXP(-'DGL 4'!$B$28*D668))</f>
        <v>13.126684306464679</v>
      </c>
      <c r="J668" s="21">
        <f>(I668+Systeme!$K$21)/Systeme!$K$18</f>
        <v>2.6253368612929356E-2</v>
      </c>
      <c r="L668" s="8">
        <f t="shared" si="20"/>
        <v>4.3905753009194828E-5</v>
      </c>
      <c r="M668" s="21">
        <f>(L668+Systeme!$S$21)/Systeme!$S$18</f>
        <v>8.7811506018389655E-8</v>
      </c>
      <c r="O668" s="8">
        <f>('DGL 4'!$P$15/'DGL 4'!$B$26)*(1-EXP(-'DGL 4'!$B$26*D668)) + ('DGL 4'!$P$16/'DGL 4'!$B$27)*(1-EXP(-'DGL 4'!$B$27*D668))+ ('DGL 4'!$P$17/'DGL 4'!$B$28)*(1-EXP(-'DGL 4'!$B$28*D668))</f>
        <v>1.9542178624019219E-8</v>
      </c>
      <c r="P668" s="21">
        <f>(O668+Systeme!$AA$21)/Systeme!$AA$18</f>
        <v>9.7710893120096101E-12</v>
      </c>
    </row>
    <row r="669" spans="1:16" x14ac:dyDescent="0.25">
      <c r="A669" s="4">
        <f t="shared" si="21"/>
        <v>667</v>
      </c>
      <c r="D669" s="19">
        <f>A669*0.001 *Systeme!$G$6</f>
        <v>667</v>
      </c>
      <c r="F669" s="8">
        <f>('DGL 4'!$P$3/'DGL 4'!$B$26)*(1-EXP(-'DGL 4'!$B$26*D669)) + ('DGL 4'!$P$4/'DGL 4'!$B$27)*(1-EXP(-'DGL 4'!$B$27*D669))+ ('DGL 4'!$P$5/'DGL 4'!$B$28)*(1-EXP(-'DGL 4'!$B$28*D669))</f>
        <v>-13.146150230190299</v>
      </c>
      <c r="G669" s="21">
        <f>(F669+Systeme!$C$21)/Systeme!$C$18</f>
        <v>0.99737076995396201</v>
      </c>
      <c r="I669" s="8">
        <f>('DGL 4'!$P$7/'DGL 4'!$B$26)*(1-EXP(-'DGL 4'!$B$26*D669)) + ('DGL 4'!$P$8/'DGL 4'!$B$27)*(1-EXP(-'DGL 4'!$B$27*D669))+ ('DGL 4'!$P$9/'DGL 4'!$B$28)*(1-EXP(-'DGL 4'!$B$28*D669))</f>
        <v>13.146106173531491</v>
      </c>
      <c r="J669" s="21">
        <f>(I669+Systeme!$K$21)/Systeme!$K$18</f>
        <v>2.6292212347062981E-2</v>
      </c>
      <c r="L669" s="8">
        <f t="shared" si="20"/>
        <v>4.403702861109941E-5</v>
      </c>
      <c r="M669" s="21">
        <f>(L669+Systeme!$S$21)/Systeme!$S$18</f>
        <v>8.8074057222198825E-8</v>
      </c>
      <c r="O669" s="8">
        <f>('DGL 4'!$P$15/'DGL 4'!$B$26)*(1-EXP(-'DGL 4'!$B$26*D669)) + ('DGL 4'!$P$16/'DGL 4'!$B$27)*(1-EXP(-'DGL 4'!$B$27*D669))+ ('DGL 4'!$P$17/'DGL 4'!$B$28)*(1-EXP(-'DGL 4'!$B$28*D669))</f>
        <v>1.9630197145310141E-8</v>
      </c>
      <c r="P669" s="21">
        <f>(O669+Systeme!$AA$21)/Systeme!$AA$18</f>
        <v>9.8150985726550706E-12</v>
      </c>
    </row>
    <row r="670" spans="1:16" x14ac:dyDescent="0.25">
      <c r="A670" s="4">
        <f t="shared" si="21"/>
        <v>668</v>
      </c>
      <c r="D670" s="19">
        <f>A670*0.001 *Systeme!$G$6</f>
        <v>668</v>
      </c>
      <c r="F670" s="8">
        <f>('DGL 4'!$P$3/'DGL 4'!$B$26)*(1-EXP(-'DGL 4'!$B$26*D670)) + ('DGL 4'!$P$4/'DGL 4'!$B$27)*(1-EXP(-'DGL 4'!$B$27*D670))+ ('DGL 4'!$P$5/'DGL 4'!$B$28)*(1-EXP(-'DGL 4'!$B$28*D670))</f>
        <v>-13.165571374076769</v>
      </c>
      <c r="G670" s="21">
        <f>(F670+Systeme!$C$21)/Systeme!$C$18</f>
        <v>0.99736688572518473</v>
      </c>
      <c r="I670" s="8">
        <f>('DGL 4'!$P$7/'DGL 4'!$B$26)*(1-EXP(-'DGL 4'!$B$26*D670)) + ('DGL 4'!$P$8/'DGL 4'!$B$27)*(1-EXP(-'DGL 4'!$B$27*D670))+ ('DGL 4'!$P$9/'DGL 4'!$B$28)*(1-EXP(-'DGL 4'!$B$28*D670))</f>
        <v>13.165527185860284</v>
      </c>
      <c r="J670" s="21">
        <f>(I670+Systeme!$K$21)/Systeme!$K$18</f>
        <v>2.6331054371720571E-2</v>
      </c>
      <c r="L670" s="8">
        <f t="shared" si="20"/>
        <v>4.4168498134972319E-5</v>
      </c>
      <c r="M670" s="21">
        <f>(L670+Systeme!$S$21)/Systeme!$S$18</f>
        <v>8.833699626994464E-8</v>
      </c>
      <c r="O670" s="8">
        <f>('DGL 4'!$P$15/'DGL 4'!$B$26)*(1-EXP(-'DGL 4'!$B$26*D670)) + ('DGL 4'!$P$16/'DGL 4'!$B$27)*(1-EXP(-'DGL 4'!$B$27*D670))+ ('DGL 4'!$P$17/'DGL 4'!$B$28)*(1-EXP(-'DGL 4'!$B$28*D670))</f>
        <v>1.9718350024837406E-8</v>
      </c>
      <c r="P670" s="21">
        <f>(O670+Systeme!$AA$21)/Systeme!$AA$18</f>
        <v>9.8591750124187024E-12</v>
      </c>
    </row>
    <row r="671" spans="1:16" x14ac:dyDescent="0.25">
      <c r="A671" s="4">
        <f t="shared" si="21"/>
        <v>669</v>
      </c>
      <c r="D671" s="19">
        <f>A671*0.001 *Systeme!$G$6</f>
        <v>669</v>
      </c>
      <c r="F671" s="8">
        <f>('DGL 4'!$P$3/'DGL 4'!$B$26)*(1-EXP(-'DGL 4'!$B$26*D671)) + ('DGL 4'!$P$4/'DGL 4'!$B$27)*(1-EXP(-'DGL 4'!$B$27*D671))+ ('DGL 4'!$P$5/'DGL 4'!$B$28)*(1-EXP(-'DGL 4'!$B$28*D671))</f>
        <v>-13.184991663456911</v>
      </c>
      <c r="G671" s="21">
        <f>(F671+Systeme!$C$21)/Systeme!$C$18</f>
        <v>0.99736300166730874</v>
      </c>
      <c r="I671" s="8">
        <f>('DGL 4'!$P$7/'DGL 4'!$B$26)*(1-EXP(-'DGL 4'!$B$26*D671)) + ('DGL 4'!$P$8/'DGL 4'!$B$27)*(1-EXP(-'DGL 4'!$B$27*D671))+ ('DGL 4'!$P$9/'DGL 4'!$B$28)*(1-EXP(-'DGL 4'!$B$28*D671))</f>
        <v>13.184947343488536</v>
      </c>
      <c r="J671" s="21">
        <f>(I671+Systeme!$K$21)/Systeme!$K$18</f>
        <v>2.6369894686977074E-2</v>
      </c>
      <c r="L671" s="8">
        <f t="shared" si="20"/>
        <v>4.4300161597944816E-5</v>
      </c>
      <c r="M671" s="21">
        <f>(L671+Systeme!$S$21)/Systeme!$S$18</f>
        <v>8.8600323195889637E-8</v>
      </c>
      <c r="O671" s="8">
        <f>('DGL 4'!$P$15/'DGL 4'!$B$26)*(1-EXP(-'DGL 4'!$B$26*D671)) + ('DGL 4'!$P$16/'DGL 4'!$B$27)*(1-EXP(-'DGL 4'!$B$27*D671))+ ('DGL 4'!$P$17/'DGL 4'!$B$28)*(1-EXP(-'DGL 4'!$B$28*D671))</f>
        <v>1.9806776450741193E-8</v>
      </c>
      <c r="P671" s="21">
        <f>(O671+Systeme!$AA$21)/Systeme!$AA$18</f>
        <v>9.903388225370596E-12</v>
      </c>
    </row>
    <row r="672" spans="1:16" x14ac:dyDescent="0.25">
      <c r="A672" s="4">
        <f t="shared" si="21"/>
        <v>670</v>
      </c>
      <c r="D672" s="19">
        <f>A672*0.001 *Systeme!$G$6</f>
        <v>670</v>
      </c>
      <c r="F672" s="8">
        <f>('DGL 4'!$P$3/'DGL 4'!$B$26)*(1-EXP(-'DGL 4'!$B$26*D672)) + ('DGL 4'!$P$4/'DGL 4'!$B$27)*(1-EXP(-'DGL 4'!$B$27*D672))+ ('DGL 4'!$P$5/'DGL 4'!$B$28)*(1-EXP(-'DGL 4'!$B$28*D672))</f>
        <v>-13.204411098368615</v>
      </c>
      <c r="G672" s="21">
        <f>(F672+Systeme!$C$21)/Systeme!$C$18</f>
        <v>0.99735911778032627</v>
      </c>
      <c r="I672" s="8">
        <f>('DGL 4'!$P$7/'DGL 4'!$B$26)*(1-EXP(-'DGL 4'!$B$26*D672)) + ('DGL 4'!$P$8/'DGL 4'!$B$27)*(1-EXP(-'DGL 4'!$B$27*D672))+ ('DGL 4'!$P$9/'DGL 4'!$B$28)*(1-EXP(-'DGL 4'!$B$28*D672))</f>
        <v>13.204366646453968</v>
      </c>
      <c r="J672" s="21">
        <f>(I672+Systeme!$K$21)/Systeme!$K$18</f>
        <v>2.6408733292907934E-2</v>
      </c>
      <c r="L672" s="8">
        <f t="shared" si="20"/>
        <v>4.4432019031015978E-5</v>
      </c>
      <c r="M672" s="21">
        <f>(L672+Systeme!$S$21)/Systeme!$S$18</f>
        <v>8.8864038062031955E-8</v>
      </c>
      <c r="O672" s="8">
        <f>('DGL 4'!$P$15/'DGL 4'!$B$26)*(1-EXP(-'DGL 4'!$B$26*D672)) + ('DGL 4'!$P$16/'DGL 4'!$B$27)*(1-EXP(-'DGL 4'!$B$27*D672))+ ('DGL 4'!$P$17/'DGL 4'!$B$28)*(1-EXP(-'DGL 4'!$B$28*D672))</f>
        <v>1.989561595420325E-8</v>
      </c>
      <c r="P672" s="21">
        <f>(O672+Systeme!$AA$21)/Systeme!$AA$18</f>
        <v>9.9478079771016242E-12</v>
      </c>
    </row>
    <row r="673" spans="1:16" x14ac:dyDescent="0.25">
      <c r="A673" s="4">
        <f t="shared" si="21"/>
        <v>671</v>
      </c>
      <c r="D673" s="19">
        <f>A673*0.001 *Systeme!$G$6</f>
        <v>671</v>
      </c>
      <c r="F673" s="8">
        <f>('DGL 4'!$P$3/'DGL 4'!$B$26)*(1-EXP(-'DGL 4'!$B$26*D673)) + ('DGL 4'!$P$4/'DGL 4'!$B$27)*(1-EXP(-'DGL 4'!$B$27*D673))+ ('DGL 4'!$P$5/'DGL 4'!$B$28)*(1-EXP(-'DGL 4'!$B$28*D673))</f>
        <v>-13.223829678849045</v>
      </c>
      <c r="G673" s="21">
        <f>(F673+Systeme!$C$21)/Systeme!$C$18</f>
        <v>0.99735523406423021</v>
      </c>
      <c r="I673" s="8">
        <f>('DGL 4'!$P$7/'DGL 4'!$B$26)*(1-EXP(-'DGL 4'!$B$26*D673)) + ('DGL 4'!$P$8/'DGL 4'!$B$27)*(1-EXP(-'DGL 4'!$B$27*D673))+ ('DGL 4'!$P$9/'DGL 4'!$B$28)*(1-EXP(-'DGL 4'!$B$28*D673))</f>
        <v>13.223785094794099</v>
      </c>
      <c r="J673" s="21">
        <f>(I673+Systeme!$K$21)/Systeme!$K$18</f>
        <v>2.6447570189588199E-2</v>
      </c>
      <c r="L673" s="8">
        <f t="shared" si="20"/>
        <v>4.4564070354963584E-5</v>
      </c>
      <c r="M673" s="21">
        <f>(L673+Systeme!$S$21)/Systeme!$S$18</f>
        <v>8.9128140709927172E-8</v>
      </c>
      <c r="O673" s="8">
        <f>('DGL 4'!$P$15/'DGL 4'!$B$26)*(1-EXP(-'DGL 4'!$B$26*D673)) + ('DGL 4'!$P$16/'DGL 4'!$B$27)*(1-EXP(-'DGL 4'!$B$27*D673))+ ('DGL 4'!$P$17/'DGL 4'!$B$28)*(1-EXP(-'DGL 4'!$B$28*D673))</f>
        <v>1.998459070971792E-8</v>
      </c>
      <c r="P673" s="21">
        <f>(O673+Systeme!$AA$21)/Systeme!$AA$18</f>
        <v>9.9922953548589602E-12</v>
      </c>
    </row>
    <row r="674" spans="1:16" x14ac:dyDescent="0.25">
      <c r="A674" s="4">
        <f t="shared" si="21"/>
        <v>672</v>
      </c>
      <c r="D674" s="19">
        <f>A674*0.001 *Systeme!$G$6</f>
        <v>672</v>
      </c>
      <c r="F674" s="8">
        <f>('DGL 4'!$P$3/'DGL 4'!$B$26)*(1-EXP(-'DGL 4'!$B$26*D674)) + ('DGL 4'!$P$4/'DGL 4'!$B$27)*(1-EXP(-'DGL 4'!$B$27*D674))+ ('DGL 4'!$P$5/'DGL 4'!$B$28)*(1-EXP(-'DGL 4'!$B$28*D674))</f>
        <v>-13.243247404936096</v>
      </c>
      <c r="G674" s="21">
        <f>(F674+Systeme!$C$21)/Systeme!$C$18</f>
        <v>0.99735135051901269</v>
      </c>
      <c r="I674" s="8">
        <f>('DGL 4'!$P$7/'DGL 4'!$B$26)*(1-EXP(-'DGL 4'!$B$26*D674)) + ('DGL 4'!$P$8/'DGL 4'!$B$27)*(1-EXP(-'DGL 4'!$B$27*D674))+ ('DGL 4'!$P$9/'DGL 4'!$B$28)*(1-EXP(-'DGL 4'!$B$28*D674))</f>
        <v>13.243202688546654</v>
      </c>
      <c r="J674" s="21">
        <f>(I674+Systeme!$K$21)/Systeme!$K$18</f>
        <v>2.6486405377093309E-2</v>
      </c>
      <c r="L674" s="8">
        <f t="shared" si="20"/>
        <v>4.4696315600787143E-5</v>
      </c>
      <c r="M674" s="21">
        <f>(L674+Systeme!$S$21)/Systeme!$S$18</f>
        <v>8.939263120157429E-8</v>
      </c>
      <c r="O674" s="8">
        <f>('DGL 4'!$P$15/'DGL 4'!$B$26)*(1-EXP(-'DGL 4'!$B$26*D674)) + ('DGL 4'!$P$16/'DGL 4'!$B$27)*(1-EXP(-'DGL 4'!$B$27*D674))+ ('DGL 4'!$P$17/'DGL 4'!$B$28)*(1-EXP(-'DGL 4'!$B$28*D674))</f>
        <v>2.007384024803327E-8</v>
      </c>
      <c r="P674" s="21">
        <f>(O674+Systeme!$AA$21)/Systeme!$AA$18</f>
        <v>1.0036920124016636E-11</v>
      </c>
    </row>
    <row r="675" spans="1:16" x14ac:dyDescent="0.25">
      <c r="A675" s="4">
        <f t="shared" si="21"/>
        <v>673</v>
      </c>
      <c r="D675" s="19">
        <f>A675*0.001 *Systeme!$G$6</f>
        <v>673</v>
      </c>
      <c r="F675" s="8">
        <f>('DGL 4'!$P$3/'DGL 4'!$B$26)*(1-EXP(-'DGL 4'!$B$26*D675)) + ('DGL 4'!$P$4/'DGL 4'!$B$27)*(1-EXP(-'DGL 4'!$B$27*D675))+ ('DGL 4'!$P$5/'DGL 4'!$B$28)*(1-EXP(-'DGL 4'!$B$28*D675))</f>
        <v>-13.262664276667291</v>
      </c>
      <c r="G675" s="21">
        <f>(F675+Systeme!$C$21)/Systeme!$C$18</f>
        <v>0.9973474671446666</v>
      </c>
      <c r="I675" s="8">
        <f>('DGL 4'!$P$7/'DGL 4'!$B$26)*(1-EXP(-'DGL 4'!$B$26*D675)) + ('DGL 4'!$P$8/'DGL 4'!$B$27)*(1-EXP(-'DGL 4'!$B$27*D675))+ ('DGL 4'!$P$9/'DGL 4'!$B$28)*(1-EXP(-'DGL 4'!$B$28*D675))</f>
        <v>13.262619427749176</v>
      </c>
      <c r="J675" s="21">
        <f>(I675+Systeme!$K$21)/Systeme!$K$18</f>
        <v>2.6525238855498352E-2</v>
      </c>
      <c r="L675" s="8">
        <f t="shared" si="20"/>
        <v>4.4828754750311523E-5</v>
      </c>
      <c r="M675" s="21">
        <f>(L675+Systeme!$S$21)/Systeme!$S$18</f>
        <v>8.9657509500623048E-8</v>
      </c>
      <c r="O675" s="8">
        <f>('DGL 4'!$P$15/'DGL 4'!$B$26)*(1-EXP(-'DGL 4'!$B$26*D675)) + ('DGL 4'!$P$16/'DGL 4'!$B$27)*(1-EXP(-'DGL 4'!$B$27*D675))+ ('DGL 4'!$P$17/'DGL 4'!$B$28)*(1-EXP(-'DGL 4'!$B$28*D675))</f>
        <v>2.0163364980712445E-8</v>
      </c>
      <c r="P675" s="21">
        <f>(O675+Systeme!$AA$21)/Systeme!$AA$18</f>
        <v>1.0081682490356222E-11</v>
      </c>
    </row>
    <row r="676" spans="1:16" x14ac:dyDescent="0.25">
      <c r="A676" s="4">
        <f t="shared" si="21"/>
        <v>674</v>
      </c>
      <c r="D676" s="19">
        <f>A676*0.001 *Systeme!$G$6</f>
        <v>674</v>
      </c>
      <c r="F676" s="8">
        <f>('DGL 4'!$P$3/'DGL 4'!$B$26)*(1-EXP(-'DGL 4'!$B$26*D676)) + ('DGL 4'!$P$4/'DGL 4'!$B$27)*(1-EXP(-'DGL 4'!$B$27*D676))+ ('DGL 4'!$P$5/'DGL 4'!$B$28)*(1-EXP(-'DGL 4'!$B$28*D676))</f>
        <v>-13.282080294080057</v>
      </c>
      <c r="G676" s="21">
        <f>(F676+Systeme!$C$21)/Systeme!$C$18</f>
        <v>0.99734358394118405</v>
      </c>
      <c r="I676" s="8">
        <f>('DGL 4'!$P$7/'DGL 4'!$B$26)*(1-EXP(-'DGL 4'!$B$26*D676)) + ('DGL 4'!$P$8/'DGL 4'!$B$27)*(1-EXP(-'DGL 4'!$B$27*D676))+ ('DGL 4'!$P$9/'DGL 4'!$B$28)*(1-EXP(-'DGL 4'!$B$28*D676))</f>
        <v>13.282035312439264</v>
      </c>
      <c r="J676" s="21">
        <f>(I676+Systeme!$K$21)/Systeme!$K$18</f>
        <v>2.656407062487853E-2</v>
      </c>
      <c r="L676" s="8">
        <f t="shared" si="20"/>
        <v>4.4961387766213282E-5</v>
      </c>
      <c r="M676" s="21">
        <f>(L676+Systeme!$S$21)/Systeme!$S$18</f>
        <v>8.9922775532426562E-8</v>
      </c>
      <c r="O676" s="8">
        <f>('DGL 4'!$P$15/'DGL 4'!$B$26)*(1-EXP(-'DGL 4'!$B$26*D676)) + ('DGL 4'!$P$16/'DGL 4'!$B$27)*(1-EXP(-'DGL 4'!$B$27*D676))+ ('DGL 4'!$P$17/'DGL 4'!$B$28)*(1-EXP(-'DGL 4'!$B$28*D676))</f>
        <v>2.0253026371871291E-8</v>
      </c>
      <c r="P676" s="21">
        <f>(O676+Systeme!$AA$21)/Systeme!$AA$18</f>
        <v>1.0126513185935645E-11</v>
      </c>
    </row>
    <row r="677" spans="1:16" x14ac:dyDescent="0.25">
      <c r="A677" s="4">
        <f t="shared" si="21"/>
        <v>675</v>
      </c>
      <c r="D677" s="19">
        <f>A677*0.001 *Systeme!$G$6</f>
        <v>675</v>
      </c>
      <c r="F677" s="8">
        <f>('DGL 4'!$P$3/'DGL 4'!$B$26)*(1-EXP(-'DGL 4'!$B$26*D677)) + ('DGL 4'!$P$4/'DGL 4'!$B$27)*(1-EXP(-'DGL 4'!$B$27*D677))+ ('DGL 4'!$P$5/'DGL 4'!$B$28)*(1-EXP(-'DGL 4'!$B$28*D677))</f>
        <v>-13.301495457212392</v>
      </c>
      <c r="G677" s="21">
        <f>(F677+Systeme!$C$21)/Systeme!$C$18</f>
        <v>0.9973397009085575</v>
      </c>
      <c r="I677" s="8">
        <f>('DGL 4'!$P$7/'DGL 4'!$B$26)*(1-EXP(-'DGL 4'!$B$26*D677)) + ('DGL 4'!$P$8/'DGL 4'!$B$27)*(1-EXP(-'DGL 4'!$B$27*D677))+ ('DGL 4'!$P$9/'DGL 4'!$B$28)*(1-EXP(-'DGL 4'!$B$28*D677))</f>
        <v>13.301450342654581</v>
      </c>
      <c r="J677" s="21">
        <f>(I677+Systeme!$K$21)/Systeme!$K$18</f>
        <v>2.6602900685309162E-2</v>
      </c>
      <c r="L677" s="8">
        <f t="shared" si="20"/>
        <v>4.5094214707692027E-5</v>
      </c>
      <c r="M677" s="21">
        <f>(L677+Systeme!$S$21)/Systeme!$S$18</f>
        <v>9.0188429415384052E-8</v>
      </c>
      <c r="O677" s="8">
        <f>('DGL 4'!$P$15/'DGL 4'!$B$26)*(1-EXP(-'DGL 4'!$B$26*D677)) + ('DGL 4'!$P$16/'DGL 4'!$B$27)*(1-EXP(-'DGL 4'!$B$27*D677))+ ('DGL 4'!$P$17/'DGL 4'!$B$28)*(1-EXP(-'DGL 4'!$B$28*D677))</f>
        <v>2.0343102729702273E-8</v>
      </c>
      <c r="P677" s="21">
        <f>(O677+Systeme!$AA$21)/Systeme!$AA$18</f>
        <v>1.0171551364851137E-11</v>
      </c>
    </row>
    <row r="678" spans="1:16" x14ac:dyDescent="0.25">
      <c r="A678" s="4">
        <f t="shared" si="21"/>
        <v>676</v>
      </c>
      <c r="D678" s="19">
        <f>A678*0.001 *Systeme!$G$6</f>
        <v>676</v>
      </c>
      <c r="F678" s="8">
        <f>('DGL 4'!$P$3/'DGL 4'!$B$26)*(1-EXP(-'DGL 4'!$B$26*D678)) + ('DGL 4'!$P$4/'DGL 4'!$B$27)*(1-EXP(-'DGL 4'!$B$27*D678))+ ('DGL 4'!$P$5/'DGL 4'!$B$28)*(1-EXP(-'DGL 4'!$B$28*D678))</f>
        <v>-13.320909766101613</v>
      </c>
      <c r="G678" s="21">
        <f>(F678+Systeme!$C$21)/Systeme!$C$18</f>
        <v>0.99733581804677962</v>
      </c>
      <c r="I678" s="8">
        <f>('DGL 4'!$P$7/'DGL 4'!$B$26)*(1-EXP(-'DGL 4'!$B$26*D678)) + ('DGL 4'!$P$8/'DGL 4'!$B$27)*(1-EXP(-'DGL 4'!$B$27*D678))+ ('DGL 4'!$P$9/'DGL 4'!$B$28)*(1-EXP(-'DGL 4'!$B$28*D678))</f>
        <v>13.320864518432629</v>
      </c>
      <c r="J678" s="21">
        <f>(I678+Systeme!$K$21)/Systeme!$K$18</f>
        <v>2.6641729036865257E-2</v>
      </c>
      <c r="L678" s="8">
        <f t="shared" si="20"/>
        <v>4.5227235528884704E-5</v>
      </c>
      <c r="M678" s="21">
        <f>(L678+Systeme!$S$21)/Systeme!$S$18</f>
        <v>9.0454471057769406E-8</v>
      </c>
      <c r="O678" s="8">
        <f>('DGL 4'!$P$15/'DGL 4'!$B$26)*(1-EXP(-'DGL 4'!$B$26*D678)) + ('DGL 4'!$P$16/'DGL 4'!$B$27)*(1-EXP(-'DGL 4'!$B$27*D678))+ ('DGL 4'!$P$17/'DGL 4'!$B$28)*(1-EXP(-'DGL 4'!$B$28*D678))</f>
        <v>2.0433455176147031E-8</v>
      </c>
      <c r="P678" s="21">
        <f>(O678+Systeme!$AA$21)/Systeme!$AA$18</f>
        <v>1.0216727588073515E-11</v>
      </c>
    </row>
    <row r="679" spans="1:16" x14ac:dyDescent="0.25">
      <c r="A679" s="4">
        <f t="shared" si="21"/>
        <v>677</v>
      </c>
      <c r="D679" s="19">
        <f>A679*0.001 *Systeme!$G$6</f>
        <v>677</v>
      </c>
      <c r="F679" s="8">
        <f>('DGL 4'!$P$3/'DGL 4'!$B$26)*(1-EXP(-'DGL 4'!$B$26*D679)) + ('DGL 4'!$P$4/'DGL 4'!$B$27)*(1-EXP(-'DGL 4'!$B$27*D679))+ ('DGL 4'!$P$5/'DGL 4'!$B$28)*(1-EXP(-'DGL 4'!$B$28*D679))</f>
        <v>-13.340323220785249</v>
      </c>
      <c r="G679" s="21">
        <f>(F679+Systeme!$C$21)/Systeme!$C$18</f>
        <v>0.99733193535584286</v>
      </c>
      <c r="I679" s="8">
        <f>('DGL 4'!$P$7/'DGL 4'!$B$26)*(1-EXP(-'DGL 4'!$B$26*D679)) + ('DGL 4'!$P$8/'DGL 4'!$B$27)*(1-EXP(-'DGL 4'!$B$27*D679))+ ('DGL 4'!$P$9/'DGL 4'!$B$28)*(1-EXP(-'DGL 4'!$B$28*D679))</f>
        <v>13.340277839811113</v>
      </c>
      <c r="J679" s="21">
        <f>(I679+Systeme!$K$21)/Systeme!$K$18</f>
        <v>2.6680555679622228E-2</v>
      </c>
      <c r="L679" s="8">
        <f t="shared" si="20"/>
        <v>4.5360450190350642E-5</v>
      </c>
      <c r="M679" s="21">
        <f>(L679+Systeme!$S$21)/Systeme!$S$18</f>
        <v>9.0720900380701278E-8</v>
      </c>
      <c r="O679" s="8">
        <f>('DGL 4'!$P$15/'DGL 4'!$B$26)*(1-EXP(-'DGL 4'!$B$26*D679)) + ('DGL 4'!$P$16/'DGL 4'!$B$27)*(1-EXP(-'DGL 4'!$B$27*D679))+ ('DGL 4'!$P$17/'DGL 4'!$B$28)*(1-EXP(-'DGL 4'!$B$28*D679))</f>
        <v>2.0523945516194575E-8</v>
      </c>
      <c r="P679" s="21">
        <f>(O679+Systeme!$AA$21)/Systeme!$AA$18</f>
        <v>1.0261972758097287E-11</v>
      </c>
    </row>
    <row r="680" spans="1:16" x14ac:dyDescent="0.25">
      <c r="A680" s="4">
        <f t="shared" si="21"/>
        <v>678</v>
      </c>
      <c r="D680" s="19">
        <f>A680*0.001 *Systeme!$G$6</f>
        <v>678</v>
      </c>
      <c r="F680" s="8">
        <f>('DGL 4'!$P$3/'DGL 4'!$B$26)*(1-EXP(-'DGL 4'!$B$26*D680)) + ('DGL 4'!$P$4/'DGL 4'!$B$27)*(1-EXP(-'DGL 4'!$B$27*D680))+ ('DGL 4'!$P$5/'DGL 4'!$B$28)*(1-EXP(-'DGL 4'!$B$28*D680))</f>
        <v>-13.359735821301143</v>
      </c>
      <c r="G680" s="21">
        <f>(F680+Systeme!$C$21)/Systeme!$C$18</f>
        <v>0.99732805283573978</v>
      </c>
      <c r="I680" s="8">
        <f>('DGL 4'!$P$7/'DGL 4'!$B$26)*(1-EXP(-'DGL 4'!$B$26*D680)) + ('DGL 4'!$P$8/'DGL 4'!$B$27)*(1-EXP(-'DGL 4'!$B$27*D680))+ ('DGL 4'!$P$9/'DGL 4'!$B$28)*(1-EXP(-'DGL 4'!$B$28*D680))</f>
        <v>13.359690306827542</v>
      </c>
      <c r="J680" s="21">
        <f>(I680+Systeme!$K$21)/Systeme!$K$18</f>
        <v>2.6719380613655083E-2</v>
      </c>
      <c r="L680" s="8">
        <f t="shared" si="20"/>
        <v>4.5493858749683959E-5</v>
      </c>
      <c r="M680" s="21">
        <f>(L680+Systeme!$S$21)/Systeme!$S$18</f>
        <v>9.0987717499367916E-8</v>
      </c>
      <c r="O680" s="8">
        <f>('DGL 4'!$P$15/'DGL 4'!$B$26)*(1-EXP(-'DGL 4'!$B$26*D680)) + ('DGL 4'!$P$16/'DGL 4'!$B$27)*(1-EXP(-'DGL 4'!$B$27*D680))+ ('DGL 4'!$P$17/'DGL 4'!$B$28)*(1-EXP(-'DGL 4'!$B$28*D680))</f>
        <v>2.0614851887167107E-8</v>
      </c>
      <c r="P680" s="21">
        <f>(O680+Systeme!$AA$21)/Systeme!$AA$18</f>
        <v>1.0307425943583553E-11</v>
      </c>
    </row>
    <row r="681" spans="1:16" x14ac:dyDescent="0.25">
      <c r="A681" s="4">
        <f t="shared" si="21"/>
        <v>679</v>
      </c>
      <c r="D681" s="19">
        <f>A681*0.001 *Systeme!$G$6</f>
        <v>679</v>
      </c>
      <c r="F681" s="8">
        <f>('DGL 4'!$P$3/'DGL 4'!$B$26)*(1-EXP(-'DGL 4'!$B$26*D681)) + ('DGL 4'!$P$4/'DGL 4'!$B$27)*(1-EXP(-'DGL 4'!$B$27*D681))+ ('DGL 4'!$P$5/'DGL 4'!$B$28)*(1-EXP(-'DGL 4'!$B$28*D681))</f>
        <v>-13.37914756768682</v>
      </c>
      <c r="G681" s="21">
        <f>(F681+Systeme!$C$21)/Systeme!$C$18</f>
        <v>0.9973241704864626</v>
      </c>
      <c r="I681" s="8">
        <f>('DGL 4'!$P$7/'DGL 4'!$B$26)*(1-EXP(-'DGL 4'!$B$26*D681)) + ('DGL 4'!$P$8/'DGL 4'!$B$27)*(1-EXP(-'DGL 4'!$B$27*D681))+ ('DGL 4'!$P$9/'DGL 4'!$B$28)*(1-EXP(-'DGL 4'!$B$28*D681))</f>
        <v>13.379101919519623</v>
      </c>
      <c r="J681" s="21">
        <f>(I681+Systeme!$K$21)/Systeme!$K$18</f>
        <v>2.6758203839039246E-2</v>
      </c>
      <c r="L681" s="8">
        <f t="shared" si="20"/>
        <v>4.5627461160678562E-5</v>
      </c>
      <c r="M681" s="21">
        <f>(L681+Systeme!$S$21)/Systeme!$S$18</f>
        <v>9.1254922321357127E-8</v>
      </c>
      <c r="O681" s="8">
        <f>('DGL 4'!$P$15/'DGL 4'!$B$26)*(1-EXP(-'DGL 4'!$B$26*D681)) + ('DGL 4'!$P$16/'DGL 4'!$B$27)*(1-EXP(-'DGL 4'!$B$27*D681))+ ('DGL 4'!$P$17/'DGL 4'!$B$28)*(1-EXP(-'DGL 4'!$B$28*D681))</f>
        <v>2.0706035754047836E-8</v>
      </c>
      <c r="P681" s="21">
        <f>(O681+Systeme!$AA$21)/Systeme!$AA$18</f>
        <v>1.0353017877023919E-11</v>
      </c>
    </row>
    <row r="682" spans="1:16" x14ac:dyDescent="0.25">
      <c r="A682" s="4">
        <f t="shared" si="21"/>
        <v>680</v>
      </c>
      <c r="D682" s="19">
        <f>A682*0.001 *Systeme!$G$6</f>
        <v>680</v>
      </c>
      <c r="F682" s="8">
        <f>('DGL 4'!$P$3/'DGL 4'!$B$26)*(1-EXP(-'DGL 4'!$B$26*D682)) + ('DGL 4'!$P$4/'DGL 4'!$B$27)*(1-EXP(-'DGL 4'!$B$27*D682))+ ('DGL 4'!$P$5/'DGL 4'!$B$28)*(1-EXP(-'DGL 4'!$B$28*D682))</f>
        <v>-13.398558459979602</v>
      </c>
      <c r="G682" s="21">
        <f>(F682+Systeme!$C$21)/Systeme!$C$18</f>
        <v>0.99732028830800412</v>
      </c>
      <c r="I682" s="8">
        <f>('DGL 4'!$P$7/'DGL 4'!$B$26)*(1-EXP(-'DGL 4'!$B$26*D682)) + ('DGL 4'!$P$8/'DGL 4'!$B$27)*(1-EXP(-'DGL 4'!$B$27*D682))+ ('DGL 4'!$P$9/'DGL 4'!$B$28)*(1-EXP(-'DGL 4'!$B$28*D682))</f>
        <v>13.398512677924856</v>
      </c>
      <c r="J682" s="21">
        <f>(I682+Systeme!$K$21)/Systeme!$K$18</f>
        <v>2.6797025355849713E-2</v>
      </c>
      <c r="L682" s="8">
        <f t="shared" si="20"/>
        <v>4.5761257387789533E-5</v>
      </c>
      <c r="M682" s="21">
        <f>(L682+Systeme!$S$21)/Systeme!$S$18</f>
        <v>9.1522514775579063E-8</v>
      </c>
      <c r="O682" s="8">
        <f>('DGL 4'!$P$15/'DGL 4'!$B$26)*(1-EXP(-'DGL 4'!$B$26*D682)) + ('DGL 4'!$P$16/'DGL 4'!$B$27)*(1-EXP(-'DGL 4'!$B$27*D682))+ ('DGL 4'!$P$17/'DGL 4'!$B$28)*(1-EXP(-'DGL 4'!$B$28*D682))</f>
        <v>2.0797358578784203E-8</v>
      </c>
      <c r="P682" s="21">
        <f>(O682+Systeme!$AA$21)/Systeme!$AA$18</f>
        <v>1.0398679289392101E-11</v>
      </c>
    </row>
    <row r="683" spans="1:16" x14ac:dyDescent="0.25">
      <c r="A683" s="4">
        <f t="shared" si="21"/>
        <v>681</v>
      </c>
      <c r="D683" s="19">
        <f>A683*0.001 *Systeme!$G$6</f>
        <v>681</v>
      </c>
      <c r="F683" s="8">
        <f>('DGL 4'!$P$3/'DGL 4'!$B$26)*(1-EXP(-'DGL 4'!$B$26*D683)) + ('DGL 4'!$P$4/'DGL 4'!$B$27)*(1-EXP(-'DGL 4'!$B$27*D683))+ ('DGL 4'!$P$5/'DGL 4'!$B$28)*(1-EXP(-'DGL 4'!$B$28*D683))</f>
        <v>-13.417968498217327</v>
      </c>
      <c r="G683" s="21">
        <f>(F683+Systeme!$C$21)/Systeme!$C$18</f>
        <v>0.99731640630035656</v>
      </c>
      <c r="I683" s="8">
        <f>('DGL 4'!$P$7/'DGL 4'!$B$26)*(1-EXP(-'DGL 4'!$B$26*D683)) + ('DGL 4'!$P$8/'DGL 4'!$B$27)*(1-EXP(-'DGL 4'!$B$27*D683))+ ('DGL 4'!$P$9/'DGL 4'!$B$28)*(1-EXP(-'DGL 4'!$B$28*D683))</f>
        <v>13.417922582080919</v>
      </c>
      <c r="J683" s="21">
        <f>(I683+Systeme!$K$21)/Systeme!$K$18</f>
        <v>2.6835845164161837E-2</v>
      </c>
      <c r="L683" s="8">
        <f t="shared" si="20"/>
        <v>4.5895247448145531E-5</v>
      </c>
      <c r="M683" s="21">
        <f>(L683+Systeme!$S$21)/Systeme!$S$18</f>
        <v>9.1790494896291058E-8</v>
      </c>
      <c r="O683" s="8">
        <f>('DGL 4'!$P$15/'DGL 4'!$B$26)*(1-EXP(-'DGL 4'!$B$26*D683)) + ('DGL 4'!$P$16/'DGL 4'!$B$27)*(1-EXP(-'DGL 4'!$B$27*D683))+ ('DGL 4'!$P$17/'DGL 4'!$B$28)*(1-EXP(-'DGL 4'!$B$28*D683))</f>
        <v>2.0888959552118475E-8</v>
      </c>
      <c r="P683" s="21">
        <f>(O683+Systeme!$AA$21)/Systeme!$AA$18</f>
        <v>1.0444479776059237E-11</v>
      </c>
    </row>
    <row r="684" spans="1:16" x14ac:dyDescent="0.25">
      <c r="A684" s="4">
        <f t="shared" si="21"/>
        <v>682</v>
      </c>
      <c r="D684" s="19">
        <f>A684*0.001 *Systeme!$G$6</f>
        <v>682</v>
      </c>
      <c r="F684" s="8">
        <f>('DGL 4'!$P$3/'DGL 4'!$B$26)*(1-EXP(-'DGL 4'!$B$26*D684)) + ('DGL 4'!$P$4/'DGL 4'!$B$27)*(1-EXP(-'DGL 4'!$B$27*D684))+ ('DGL 4'!$P$5/'DGL 4'!$B$28)*(1-EXP(-'DGL 4'!$B$28*D684))</f>
        <v>-13.437377682437477</v>
      </c>
      <c r="G684" s="21">
        <f>(F684+Systeme!$C$21)/Systeme!$C$18</f>
        <v>0.99731252446351248</v>
      </c>
      <c r="I684" s="8">
        <f>('DGL 4'!$P$7/'DGL 4'!$B$26)*(1-EXP(-'DGL 4'!$B$26*D684)) + ('DGL 4'!$P$8/'DGL 4'!$B$27)*(1-EXP(-'DGL 4'!$B$27*D684))+ ('DGL 4'!$P$9/'DGL 4'!$B$28)*(1-EXP(-'DGL 4'!$B$28*D684))</f>
        <v>13.437331632025296</v>
      </c>
      <c r="J684" s="21">
        <f>(I684+Systeme!$K$21)/Systeme!$K$18</f>
        <v>2.6874663264050594E-2</v>
      </c>
      <c r="L684" s="8">
        <f t="shared" si="20"/>
        <v>4.6029431341165859E-5</v>
      </c>
      <c r="M684" s="21">
        <f>(L684+Systeme!$S$21)/Systeme!$S$18</f>
        <v>9.2058862682331712E-8</v>
      </c>
      <c r="O684" s="8">
        <f>('DGL 4'!$P$15/'DGL 4'!$B$26)*(1-EXP(-'DGL 4'!$B$26*D684)) + ('DGL 4'!$P$16/'DGL 4'!$B$27)*(1-EXP(-'DGL 4'!$B$27*D684))+ ('DGL 4'!$P$17/'DGL 4'!$B$28)*(1-EXP(-'DGL 4'!$B$28*D684))</f>
        <v>2.0980839254749334E-8</v>
      </c>
      <c r="P684" s="21">
        <f>(O684+Systeme!$AA$21)/Systeme!$AA$18</f>
        <v>1.0490419627374667E-11</v>
      </c>
    </row>
    <row r="685" spans="1:16" x14ac:dyDescent="0.25">
      <c r="A685" s="4">
        <f t="shared" si="21"/>
        <v>683</v>
      </c>
      <c r="D685" s="19">
        <f>A685*0.001 *Systeme!$G$6</f>
        <v>683</v>
      </c>
      <c r="F685" s="8">
        <f>('DGL 4'!$P$3/'DGL 4'!$B$26)*(1-EXP(-'DGL 4'!$B$26*D685)) + ('DGL 4'!$P$4/'DGL 4'!$B$27)*(1-EXP(-'DGL 4'!$B$27*D685))+ ('DGL 4'!$P$5/'DGL 4'!$B$28)*(1-EXP(-'DGL 4'!$B$28*D685))</f>
        <v>-13.456786012677886</v>
      </c>
      <c r="G685" s="21">
        <f>(F685+Systeme!$C$21)/Systeme!$C$18</f>
        <v>0.99730864279746434</v>
      </c>
      <c r="I685" s="8">
        <f>('DGL 4'!$P$7/'DGL 4'!$B$26)*(1-EXP(-'DGL 4'!$B$26*D685)) + ('DGL 4'!$P$8/'DGL 4'!$B$27)*(1-EXP(-'DGL 4'!$B$27*D685))+ ('DGL 4'!$P$9/'DGL 4'!$B$28)*(1-EXP(-'DGL 4'!$B$28*D685))</f>
        <v>13.456739827795669</v>
      </c>
      <c r="J685" s="21">
        <f>(I685+Systeme!$K$21)/Systeme!$K$18</f>
        <v>2.6913479655591339E-2</v>
      </c>
      <c r="L685" s="8">
        <f t="shared" si="20"/>
        <v>4.6163809080427328E-5</v>
      </c>
      <c r="M685" s="21">
        <f>(L685+Systeme!$S$21)/Systeme!$S$18</f>
        <v>9.2327618160854662E-8</v>
      </c>
      <c r="O685" s="8">
        <f>('DGL 4'!$P$15/'DGL 4'!$B$26)*(1-EXP(-'DGL 4'!$B$26*D685)) + ('DGL 4'!$P$16/'DGL 4'!$B$27)*(1-EXP(-'DGL 4'!$B$27*D685))+ ('DGL 4'!$P$17/'DGL 4'!$B$28)*(1-EXP(-'DGL 4'!$B$28*D685))</f>
        <v>2.1073136876551685E-8</v>
      </c>
      <c r="P685" s="21">
        <f>(O685+Systeme!$AA$21)/Systeme!$AA$18</f>
        <v>1.0536568438275842E-11</v>
      </c>
    </row>
    <row r="686" spans="1:16" x14ac:dyDescent="0.25">
      <c r="A686" s="4">
        <f t="shared" si="21"/>
        <v>684</v>
      </c>
      <c r="D686" s="19">
        <f>A686*0.001 *Systeme!$G$6</f>
        <v>684</v>
      </c>
      <c r="F686" s="8">
        <f>('DGL 4'!$P$3/'DGL 4'!$B$26)*(1-EXP(-'DGL 4'!$B$26*D686)) + ('DGL 4'!$P$4/'DGL 4'!$B$27)*(1-EXP(-'DGL 4'!$B$27*D686))+ ('DGL 4'!$P$5/'DGL 4'!$B$28)*(1-EXP(-'DGL 4'!$B$28*D686))</f>
        <v>-13.476193488975825</v>
      </c>
      <c r="G686" s="21">
        <f>(F686+Systeme!$C$21)/Systeme!$C$18</f>
        <v>0.99730476130220491</v>
      </c>
      <c r="I686" s="8">
        <f>('DGL 4'!$P$7/'DGL 4'!$B$26)*(1-EXP(-'DGL 4'!$B$26*D686)) + ('DGL 4'!$P$8/'DGL 4'!$B$27)*(1-EXP(-'DGL 4'!$B$27*D686))+ ('DGL 4'!$P$9/'DGL 4'!$B$28)*(1-EXP(-'DGL 4'!$B$28*D686))</f>
        <v>13.476147169429652</v>
      </c>
      <c r="J686" s="21">
        <f>(I686+Systeme!$K$21)/Systeme!$K$18</f>
        <v>2.6952294338859303E-2</v>
      </c>
      <c r="L686" s="8">
        <f t="shared" si="20"/>
        <v>4.6298380598629608E-5</v>
      </c>
      <c r="M686" s="21">
        <f>(L686+Systeme!$S$21)/Systeme!$S$18</f>
        <v>9.2596761197259215E-8</v>
      </c>
      <c r="O686" s="8">
        <f>('DGL 4'!$P$15/'DGL 4'!$B$26)*(1-EXP(-'DGL 4'!$B$26*D686)) + ('DGL 4'!$P$16/'DGL 4'!$B$27)*(1-EXP(-'DGL 4'!$B$27*D686))+ ('DGL 4'!$P$17/'DGL 4'!$B$28)*(1-EXP(-'DGL 4'!$B$28*D686))</f>
        <v>2.1165575104630657E-8</v>
      </c>
      <c r="P686" s="21">
        <f>(O686+Systeme!$AA$21)/Systeme!$AA$18</f>
        <v>1.0582787552315329E-11</v>
      </c>
    </row>
    <row r="687" spans="1:16" x14ac:dyDescent="0.25">
      <c r="A687" s="4">
        <f t="shared" si="21"/>
        <v>685</v>
      </c>
      <c r="D687" s="19">
        <f>A687*0.001 *Systeme!$G$6</f>
        <v>685</v>
      </c>
      <c r="F687" s="8">
        <f>('DGL 4'!$P$3/'DGL 4'!$B$26)*(1-EXP(-'DGL 4'!$B$26*D687)) + ('DGL 4'!$P$4/'DGL 4'!$B$27)*(1-EXP(-'DGL 4'!$B$27*D687))+ ('DGL 4'!$P$5/'DGL 4'!$B$28)*(1-EXP(-'DGL 4'!$B$28*D687))</f>
        <v>-13.49560011136893</v>
      </c>
      <c r="G687" s="21">
        <f>(F687+Systeme!$C$21)/Systeme!$C$18</f>
        <v>0.99730087997772621</v>
      </c>
      <c r="I687" s="8">
        <f>('DGL 4'!$P$7/'DGL 4'!$B$26)*(1-EXP(-'DGL 4'!$B$26*D687)) + ('DGL 4'!$P$8/'DGL 4'!$B$27)*(1-EXP(-'DGL 4'!$B$27*D687))+ ('DGL 4'!$P$9/'DGL 4'!$B$28)*(1-EXP(-'DGL 4'!$B$28*D687))</f>
        <v>13.49555365696472</v>
      </c>
      <c r="J687" s="21">
        <f>(I687+Systeme!$K$21)/Systeme!$K$18</f>
        <v>2.6991107313929442E-2</v>
      </c>
      <c r="L687" s="8">
        <f t="shared" si="20"/>
        <v>4.6433145916627543E-5</v>
      </c>
      <c r="M687" s="21">
        <f>(L687+Systeme!$S$21)/Systeme!$S$18</f>
        <v>9.2866291833255086E-8</v>
      </c>
      <c r="O687" s="8">
        <f>('DGL 4'!$P$15/'DGL 4'!$B$26)*(1-EXP(-'DGL 4'!$B$26*D687)) + ('DGL 4'!$P$16/'DGL 4'!$B$27)*(1-EXP(-'DGL 4'!$B$27*D687))+ ('DGL 4'!$P$17/'DGL 4'!$B$28)*(1-EXP(-'DGL 4'!$B$28*D687))</f>
        <v>2.125829295625617E-8</v>
      </c>
      <c r="P687" s="21">
        <f>(O687+Systeme!$AA$21)/Systeme!$AA$18</f>
        <v>1.0629146478128084E-11</v>
      </c>
    </row>
    <row r="688" spans="1:16" x14ac:dyDescent="0.25">
      <c r="A688" s="4">
        <f t="shared" si="21"/>
        <v>686</v>
      </c>
      <c r="D688" s="19">
        <f>A688*0.001 *Systeme!$G$6</f>
        <v>686</v>
      </c>
      <c r="F688" s="8">
        <f>('DGL 4'!$P$3/'DGL 4'!$B$26)*(1-EXP(-'DGL 4'!$B$26*D688)) + ('DGL 4'!$P$4/'DGL 4'!$B$27)*(1-EXP(-'DGL 4'!$B$27*D688))+ ('DGL 4'!$P$5/'DGL 4'!$B$28)*(1-EXP(-'DGL 4'!$B$28*D688))</f>
        <v>-13.515005879894884</v>
      </c>
      <c r="G688" s="21">
        <f>(F688+Systeme!$C$21)/Systeme!$C$18</f>
        <v>0.99729699882402112</v>
      </c>
      <c r="I688" s="8">
        <f>('DGL 4'!$P$7/'DGL 4'!$B$26)*(1-EXP(-'DGL 4'!$B$26*D688)) + ('DGL 4'!$P$8/'DGL 4'!$B$27)*(1-EXP(-'DGL 4'!$B$27*D688))+ ('DGL 4'!$P$9/'DGL 4'!$B$28)*(1-EXP(-'DGL 4'!$B$28*D688))</f>
        <v>13.514959290438561</v>
      </c>
      <c r="J688" s="21">
        <f>(I688+Systeme!$K$21)/Systeme!$K$18</f>
        <v>2.7029918580877124E-2</v>
      </c>
      <c r="L688" s="8">
        <f t="shared" si="20"/>
        <v>4.656810503189104E-5</v>
      </c>
      <c r="M688" s="21">
        <f>(L688+Systeme!$S$21)/Systeme!$S$18</f>
        <v>9.3136210063782086E-8</v>
      </c>
      <c r="O688" s="8">
        <f>('DGL 4'!$P$15/'DGL 4'!$B$26)*(1-EXP(-'DGL 4'!$B$26*D688)) + ('DGL 4'!$P$16/'DGL 4'!$B$27)*(1-EXP(-'DGL 4'!$B$27*D688))+ ('DGL 4'!$P$17/'DGL 4'!$B$28)*(1-EXP(-'DGL 4'!$B$28*D688))</f>
        <v>2.1351291185165572E-8</v>
      </c>
      <c r="P688" s="21">
        <f>(O688+Systeme!$AA$21)/Systeme!$AA$18</f>
        <v>1.0675645592582785E-11</v>
      </c>
    </row>
    <row r="689" spans="1:16" x14ac:dyDescent="0.25">
      <c r="A689" s="4">
        <f t="shared" si="21"/>
        <v>687</v>
      </c>
      <c r="D689" s="19">
        <f>A689*0.001 *Systeme!$G$6</f>
        <v>687</v>
      </c>
      <c r="F689" s="8">
        <f>('DGL 4'!$P$3/'DGL 4'!$B$26)*(1-EXP(-'DGL 4'!$B$26*D689)) + ('DGL 4'!$P$4/'DGL 4'!$B$27)*(1-EXP(-'DGL 4'!$B$27*D689))+ ('DGL 4'!$P$5/'DGL 4'!$B$28)*(1-EXP(-'DGL 4'!$B$28*D689))</f>
        <v>-13.534410794591214</v>
      </c>
      <c r="G689" s="21">
        <f>(F689+Systeme!$C$21)/Systeme!$C$18</f>
        <v>0.99729311784108177</v>
      </c>
      <c r="I689" s="8">
        <f>('DGL 4'!$P$7/'DGL 4'!$B$26)*(1-EXP(-'DGL 4'!$B$26*D689)) + ('DGL 4'!$P$8/'DGL 4'!$B$27)*(1-EXP(-'DGL 4'!$B$27*D689))+ ('DGL 4'!$P$9/'DGL 4'!$B$28)*(1-EXP(-'DGL 4'!$B$28*D689))</f>
        <v>13.534364069888717</v>
      </c>
      <c r="J689" s="21">
        <f>(I689+Systeme!$K$21)/Systeme!$K$18</f>
        <v>2.7068728139777433E-2</v>
      </c>
      <c r="L689" s="8">
        <f t="shared" si="20"/>
        <v>4.6703257926587142E-5</v>
      </c>
      <c r="M689" s="21">
        <f>(L689+Systeme!$S$21)/Systeme!$S$18</f>
        <v>9.3406515853174278E-8</v>
      </c>
      <c r="O689" s="8">
        <f>('DGL 4'!$P$15/'DGL 4'!$B$26)*(1-EXP(-'DGL 4'!$B$26*D689)) + ('DGL 4'!$P$16/'DGL 4'!$B$27)*(1-EXP(-'DGL 4'!$B$27*D689))+ ('DGL 4'!$P$17/'DGL 4'!$B$28)*(1-EXP(-'DGL 4'!$B$28*D689))</f>
        <v>2.1444569860747803E-8</v>
      </c>
      <c r="P689" s="21">
        <f>(O689+Systeme!$AA$21)/Systeme!$AA$18</f>
        <v>1.0722284930373901E-11</v>
      </c>
    </row>
    <row r="690" spans="1:16" x14ac:dyDescent="0.25">
      <c r="A690" s="4">
        <f t="shared" si="21"/>
        <v>688</v>
      </c>
      <c r="D690" s="19">
        <f>A690*0.001 *Systeme!$G$6</f>
        <v>688</v>
      </c>
      <c r="F690" s="8">
        <f>('DGL 4'!$P$3/'DGL 4'!$B$26)*(1-EXP(-'DGL 4'!$B$26*D690)) + ('DGL 4'!$P$4/'DGL 4'!$B$27)*(1-EXP(-'DGL 4'!$B$27*D690))+ ('DGL 4'!$P$5/'DGL 4'!$B$28)*(1-EXP(-'DGL 4'!$B$28*D690))</f>
        <v>-13.553814855495393</v>
      </c>
      <c r="G690" s="21">
        <f>(F690+Systeme!$C$21)/Systeme!$C$18</f>
        <v>0.99728923702890093</v>
      </c>
      <c r="I690" s="8">
        <f>('DGL 4'!$P$7/'DGL 4'!$B$26)*(1-EXP(-'DGL 4'!$B$26*D690)) + ('DGL 4'!$P$8/'DGL 4'!$B$27)*(1-EXP(-'DGL 4'!$B$27*D690))+ ('DGL 4'!$P$9/'DGL 4'!$B$28)*(1-EXP(-'DGL 4'!$B$28*D690))</f>
        <v>13.553767995352842</v>
      </c>
      <c r="J690" s="21">
        <f>(I690+Systeme!$K$21)/Systeme!$K$18</f>
        <v>2.7107535990705686E-2</v>
      </c>
      <c r="L690" s="8">
        <f t="shared" si="20"/>
        <v>4.6838604559667953E-5</v>
      </c>
      <c r="M690" s="21">
        <f>(L690+Systeme!$S$21)/Systeme!$S$18</f>
        <v>9.3677209119335907E-8</v>
      </c>
      <c r="O690" s="8">
        <f>('DGL 4'!$P$15/'DGL 4'!$B$26)*(1-EXP(-'DGL 4'!$B$26*D690)) + ('DGL 4'!$P$16/'DGL 4'!$B$27)*(1-EXP(-'DGL 4'!$B$27*D690))+ ('DGL 4'!$P$17/'DGL 4'!$B$28)*(1-EXP(-'DGL 4'!$B$28*D690))</f>
        <v>2.1537990618856334E-8</v>
      </c>
      <c r="P690" s="21">
        <f>(O690+Systeme!$AA$21)/Systeme!$AA$18</f>
        <v>1.0768995309428168E-11</v>
      </c>
    </row>
    <row r="691" spans="1:16" x14ac:dyDescent="0.25">
      <c r="A691" s="4">
        <f t="shared" si="21"/>
        <v>689</v>
      </c>
      <c r="D691" s="19">
        <f>A691*0.001 *Systeme!$G$6</f>
        <v>689</v>
      </c>
      <c r="F691" s="8">
        <f>('DGL 4'!$P$3/'DGL 4'!$B$26)*(1-EXP(-'DGL 4'!$B$26*D691)) + ('DGL 4'!$P$4/'DGL 4'!$B$27)*(1-EXP(-'DGL 4'!$B$27*D691))+ ('DGL 4'!$P$5/'DGL 4'!$B$28)*(1-EXP(-'DGL 4'!$B$28*D691))</f>
        <v>-13.573218062645218</v>
      </c>
      <c r="G691" s="21">
        <f>(F691+Systeme!$C$21)/Systeme!$C$18</f>
        <v>0.99728535638747084</v>
      </c>
      <c r="I691" s="8">
        <f>('DGL 4'!$P$7/'DGL 4'!$B$26)*(1-EXP(-'DGL 4'!$B$26*D691)) + ('DGL 4'!$P$8/'DGL 4'!$B$27)*(1-EXP(-'DGL 4'!$B$27*D691))+ ('DGL 4'!$P$9/'DGL 4'!$B$28)*(1-EXP(-'DGL 4'!$B$28*D691))</f>
        <v>13.573171066868392</v>
      </c>
      <c r="J691" s="21">
        <f>(I691+Systeme!$K$21)/Systeme!$K$18</f>
        <v>2.7146342133736782E-2</v>
      </c>
      <c r="L691" s="8">
        <f t="shared" si="20"/>
        <v>4.6974144993888831E-5</v>
      </c>
      <c r="M691" s="21">
        <f>(L691+Systeme!$S$21)/Systeme!$S$18</f>
        <v>9.3948289987777667E-8</v>
      </c>
      <c r="O691" s="8">
        <f>('DGL 4'!$P$15/'DGL 4'!$B$26)*(1-EXP(-'DGL 4'!$B$26*D691)) + ('DGL 4'!$P$16/'DGL 4'!$B$27)*(1-EXP(-'DGL 4'!$B$27*D691))+ ('DGL 4'!$P$17/'DGL 4'!$B$28)*(1-EXP(-'DGL 4'!$B$28*D691))</f>
        <v>2.1631831764647863E-8</v>
      </c>
      <c r="P691" s="21">
        <f>(O691+Systeme!$AA$21)/Systeme!$AA$18</f>
        <v>1.0815915882323931E-11</v>
      </c>
    </row>
    <row r="692" spans="1:16" x14ac:dyDescent="0.25">
      <c r="A692" s="4">
        <f t="shared" si="21"/>
        <v>690</v>
      </c>
      <c r="D692" s="19">
        <f>A692*0.001 *Systeme!$G$6</f>
        <v>690.00000000000011</v>
      </c>
      <c r="F692" s="8">
        <f>('DGL 4'!$P$3/'DGL 4'!$B$26)*(1-EXP(-'DGL 4'!$B$26*D692)) + ('DGL 4'!$P$4/'DGL 4'!$B$27)*(1-EXP(-'DGL 4'!$B$27*D692))+ ('DGL 4'!$P$5/'DGL 4'!$B$28)*(1-EXP(-'DGL 4'!$B$28*D692))</f>
        <v>-13.592620416078164</v>
      </c>
      <c r="G692" s="21">
        <f>(F692+Systeme!$C$21)/Systeme!$C$18</f>
        <v>0.9972814759167844</v>
      </c>
      <c r="I692" s="8">
        <f>('DGL 4'!$P$7/'DGL 4'!$B$26)*(1-EXP(-'DGL 4'!$B$26*D692)) + ('DGL 4'!$P$8/'DGL 4'!$B$27)*(1-EXP(-'DGL 4'!$B$27*D692))+ ('DGL 4'!$P$9/'DGL 4'!$B$28)*(1-EXP(-'DGL 4'!$B$28*D692))</f>
        <v>13.592573284473023</v>
      </c>
      <c r="J692" s="21">
        <f>(I692+Systeme!$K$21)/Systeme!$K$18</f>
        <v>2.7185146568946047E-2</v>
      </c>
      <c r="L692" s="8">
        <f t="shared" si="20"/>
        <v>4.710987918676553E-5</v>
      </c>
      <c r="M692" s="21">
        <f>(L692+Systeme!$S$21)/Systeme!$S$18</f>
        <v>9.4219758373531063E-8</v>
      </c>
      <c r="O692" s="8">
        <f>('DGL 4'!$P$15/'DGL 4'!$B$26)*(1-EXP(-'DGL 4'!$B$26*D692)) + ('DGL 4'!$P$16/'DGL 4'!$B$27)*(1-EXP(-'DGL 4'!$B$27*D692))+ ('DGL 4'!$P$17/'DGL 4'!$B$28)*(1-EXP(-'DGL 4'!$B$28*D692))</f>
        <v>2.1725954593970059E-8</v>
      </c>
      <c r="P692" s="21">
        <f>(O692+Systeme!$AA$21)/Systeme!$AA$18</f>
        <v>1.086297729698503E-11</v>
      </c>
    </row>
    <row r="693" spans="1:16" x14ac:dyDescent="0.25">
      <c r="A693" s="4">
        <f t="shared" si="21"/>
        <v>691</v>
      </c>
      <c r="D693" s="19">
        <f>A693*0.001 *Systeme!$G$6</f>
        <v>691.00000000000011</v>
      </c>
      <c r="F693" s="8">
        <f>('DGL 4'!$P$3/'DGL 4'!$B$26)*(1-EXP(-'DGL 4'!$B$26*D693)) + ('DGL 4'!$P$4/'DGL 4'!$B$27)*(1-EXP(-'DGL 4'!$B$27*D693))+ ('DGL 4'!$P$5/'DGL 4'!$B$28)*(1-EXP(-'DGL 4'!$B$28*D693))</f>
        <v>-13.612021915831601</v>
      </c>
      <c r="G693" s="21">
        <f>(F693+Systeme!$C$21)/Systeme!$C$18</f>
        <v>0.9972775956168336</v>
      </c>
      <c r="I693" s="8">
        <f>('DGL 4'!$P$7/'DGL 4'!$B$26)*(1-EXP(-'DGL 4'!$B$26*D693)) + ('DGL 4'!$P$8/'DGL 4'!$B$27)*(1-EXP(-'DGL 4'!$B$27*D693))+ ('DGL 4'!$P$9/'DGL 4'!$B$28)*(1-EXP(-'DGL 4'!$B$28*D693))</f>
        <v>13.611974648204288</v>
      </c>
      <c r="J693" s="21">
        <f>(I693+Systeme!$K$21)/Systeme!$K$18</f>
        <v>2.7223949296408576E-2</v>
      </c>
      <c r="L693" s="8">
        <f t="shared" si="20"/>
        <v>4.7245807092095426E-5</v>
      </c>
      <c r="M693" s="21">
        <f>(L693+Systeme!$S$21)/Systeme!$S$18</f>
        <v>9.4491614184190847E-8</v>
      </c>
      <c r="O693" s="8">
        <f>('DGL 4'!$P$15/'DGL 4'!$B$26)*(1-EXP(-'DGL 4'!$B$26*D693)) + ('DGL 4'!$P$16/'DGL 4'!$B$27)*(1-EXP(-'DGL 4'!$B$27*D693))+ ('DGL 4'!$P$17/'DGL 4'!$B$28)*(1-EXP(-'DGL 4'!$B$28*D693))</f>
        <v>2.1820220568336685E-8</v>
      </c>
      <c r="P693" s="21">
        <f>(O693+Systeme!$AA$21)/Systeme!$AA$18</f>
        <v>1.0910110284168341E-11</v>
      </c>
    </row>
    <row r="694" spans="1:16" x14ac:dyDescent="0.25">
      <c r="A694" s="4">
        <f t="shared" si="21"/>
        <v>692</v>
      </c>
      <c r="D694" s="19">
        <f>A694*0.001 *Systeme!$G$6</f>
        <v>692.00000000000011</v>
      </c>
      <c r="F694" s="8">
        <f>('DGL 4'!$P$3/'DGL 4'!$B$26)*(1-EXP(-'DGL 4'!$B$26*D694)) + ('DGL 4'!$P$4/'DGL 4'!$B$27)*(1-EXP(-'DGL 4'!$B$27*D694))+ ('DGL 4'!$P$5/'DGL 4'!$B$28)*(1-EXP(-'DGL 4'!$B$28*D694))</f>
        <v>-13.631422561943475</v>
      </c>
      <c r="G694" s="21">
        <f>(F694+Systeme!$C$21)/Systeme!$C$18</f>
        <v>0.99727371548761135</v>
      </c>
      <c r="I694" s="8">
        <f>('DGL 4'!$P$7/'DGL 4'!$B$26)*(1-EXP(-'DGL 4'!$B$26*D694)) + ('DGL 4'!$P$8/'DGL 4'!$B$27)*(1-EXP(-'DGL 4'!$B$27*D694))+ ('DGL 4'!$P$9/'DGL 4'!$B$28)*(1-EXP(-'DGL 4'!$B$28*D694))</f>
        <v>13.6313751580998</v>
      </c>
      <c r="J694" s="21">
        <f>(I694+Systeme!$K$21)/Systeme!$K$18</f>
        <v>2.72627503161996E-2</v>
      </c>
      <c r="L694" s="8">
        <f t="shared" si="20"/>
        <v>4.7381928767302635E-5</v>
      </c>
      <c r="M694" s="21">
        <f>(L694+Systeme!$S$21)/Systeme!$S$18</f>
        <v>9.4763857534605266E-8</v>
      </c>
      <c r="O694" s="8">
        <f>('DGL 4'!$P$15/'DGL 4'!$B$26)*(1-EXP(-'DGL 4'!$B$26*D694)) + ('DGL 4'!$P$16/'DGL 4'!$B$27)*(1-EXP(-'DGL 4'!$B$27*D694))+ ('DGL 4'!$P$17/'DGL 4'!$B$28)*(1-EXP(-'DGL 4'!$B$28*D694))</f>
        <v>2.1914907995072841E-8</v>
      </c>
      <c r="P694" s="21">
        <f>(O694+Systeme!$AA$21)/Systeme!$AA$18</f>
        <v>1.0957453997536421E-11</v>
      </c>
    </row>
    <row r="695" spans="1:16" x14ac:dyDescent="0.25">
      <c r="A695" s="4">
        <f t="shared" si="21"/>
        <v>693</v>
      </c>
      <c r="D695" s="19">
        <f>A695*0.001 *Systeme!$G$6</f>
        <v>693.00000000000011</v>
      </c>
      <c r="F695" s="8">
        <f>('DGL 4'!$P$3/'DGL 4'!$B$26)*(1-EXP(-'DGL 4'!$B$26*D695)) + ('DGL 4'!$P$4/'DGL 4'!$B$27)*(1-EXP(-'DGL 4'!$B$27*D695))+ ('DGL 4'!$P$5/'DGL 4'!$B$28)*(1-EXP(-'DGL 4'!$B$28*D695))</f>
        <v>-13.650822354451003</v>
      </c>
      <c r="G695" s="21">
        <f>(F695+Systeme!$C$21)/Systeme!$C$18</f>
        <v>0.99726983552910986</v>
      </c>
      <c r="I695" s="8">
        <f>('DGL 4'!$P$7/'DGL 4'!$B$26)*(1-EXP(-'DGL 4'!$B$26*D695)) + ('DGL 4'!$P$8/'DGL 4'!$B$27)*(1-EXP(-'DGL 4'!$B$27*D695))+ ('DGL 4'!$P$9/'DGL 4'!$B$28)*(1-EXP(-'DGL 4'!$B$28*D695))</f>
        <v>13.650774814197124</v>
      </c>
      <c r="J695" s="21">
        <f>(I695+Systeme!$K$21)/Systeme!$K$18</f>
        <v>2.7301549628394248E-2</v>
      </c>
      <c r="L695" s="8">
        <f t="shared" si="20"/>
        <v>4.7518244139926891E-5</v>
      </c>
      <c r="M695" s="21">
        <f>(L695+Systeme!$S$21)/Systeme!$S$18</f>
        <v>9.5036488279853785E-8</v>
      </c>
      <c r="O695" s="8">
        <f>('DGL 4'!$P$15/'DGL 4'!$B$26)*(1-EXP(-'DGL 4'!$B$26*D695)) + ('DGL 4'!$P$16/'DGL 4'!$B$27)*(1-EXP(-'DGL 4'!$B$27*D695))+ ('DGL 4'!$P$17/'DGL 4'!$B$28)*(1-EXP(-'DGL 4'!$B$28*D695))</f>
        <v>2.200973939214812E-8</v>
      </c>
      <c r="P695" s="21">
        <f>(O695+Systeme!$AA$21)/Systeme!$AA$18</f>
        <v>1.1004869696074059E-11</v>
      </c>
    </row>
    <row r="696" spans="1:16" x14ac:dyDescent="0.25">
      <c r="A696" s="4">
        <f t="shared" si="21"/>
        <v>694</v>
      </c>
      <c r="D696" s="19">
        <f>A696*0.001 *Systeme!$G$6</f>
        <v>694.00000000000011</v>
      </c>
      <c r="F696" s="8">
        <f>('DGL 4'!$P$3/'DGL 4'!$B$26)*(1-EXP(-'DGL 4'!$B$26*D696)) + ('DGL 4'!$P$4/'DGL 4'!$B$27)*(1-EXP(-'DGL 4'!$B$27*D696))+ ('DGL 4'!$P$5/'DGL 4'!$B$28)*(1-EXP(-'DGL 4'!$B$28*D696))</f>
        <v>-13.67022129339208</v>
      </c>
      <c r="G696" s="21">
        <f>(F696+Systeme!$C$21)/Systeme!$C$18</f>
        <v>0.99726595574132149</v>
      </c>
      <c r="I696" s="8">
        <f>('DGL 4'!$P$7/'DGL 4'!$B$26)*(1-EXP(-'DGL 4'!$B$26*D696)) + ('DGL 4'!$P$8/'DGL 4'!$B$27)*(1-EXP(-'DGL 4'!$B$27*D696))+ ('DGL 4'!$P$9/'DGL 4'!$B$28)*(1-EXP(-'DGL 4'!$B$28*D696))</f>
        <v>13.670173616533818</v>
      </c>
      <c r="J696" s="21">
        <f>(I696+Systeme!$K$21)/Systeme!$K$18</f>
        <v>2.7340347233067636E-2</v>
      </c>
      <c r="L696" s="8">
        <f t="shared" si="20"/>
        <v>4.765475326917127E-5</v>
      </c>
      <c r="M696" s="21">
        <f>(L696+Systeme!$S$21)/Systeme!$S$18</f>
        <v>9.5309506538342542E-8</v>
      </c>
      <c r="O696" s="8">
        <f>('DGL 4'!$P$15/'DGL 4'!$B$26)*(1-EXP(-'DGL 4'!$B$26*D696)) + ('DGL 4'!$P$16/'DGL 4'!$B$27)*(1-EXP(-'DGL 4'!$B$27*D696))+ ('DGL 4'!$P$17/'DGL 4'!$B$28)*(1-EXP(-'DGL 4'!$B$28*D696))</f>
        <v>2.2104993064285539E-8</v>
      </c>
      <c r="P696" s="21">
        <f>(O696+Systeme!$AA$21)/Systeme!$AA$18</f>
        <v>1.105249653214277E-11</v>
      </c>
    </row>
    <row r="697" spans="1:16" x14ac:dyDescent="0.25">
      <c r="A697" s="4">
        <f t="shared" si="21"/>
        <v>695</v>
      </c>
      <c r="D697" s="19">
        <f>A697*0.001 *Systeme!$G$6</f>
        <v>695.00000000000011</v>
      </c>
      <c r="F697" s="8">
        <f>('DGL 4'!$P$3/'DGL 4'!$B$26)*(1-EXP(-'DGL 4'!$B$26*D697)) + ('DGL 4'!$P$4/'DGL 4'!$B$27)*(1-EXP(-'DGL 4'!$B$27*D697))+ ('DGL 4'!$P$5/'DGL 4'!$B$28)*(1-EXP(-'DGL 4'!$B$28*D697))</f>
        <v>-13.689619378803922</v>
      </c>
      <c r="G697" s="21">
        <f>(F697+Systeme!$C$21)/Systeme!$C$18</f>
        <v>0.99726207612423912</v>
      </c>
      <c r="I697" s="8">
        <f>('DGL 4'!$P$7/'DGL 4'!$B$26)*(1-EXP(-'DGL 4'!$B$26*D697)) + ('DGL 4'!$P$8/'DGL 4'!$B$27)*(1-EXP(-'DGL 4'!$B$27*D697))+ ('DGL 4'!$P$9/'DGL 4'!$B$28)*(1-EXP(-'DGL 4'!$B$28*D697))</f>
        <v>13.689571565147457</v>
      </c>
      <c r="J697" s="21">
        <f>(I697+Systeme!$K$21)/Systeme!$K$18</f>
        <v>2.7379143130294912E-2</v>
      </c>
      <c r="L697" s="8">
        <f t="shared" si="20"/>
        <v>4.7791456073695022E-5</v>
      </c>
      <c r="M697" s="21">
        <f>(L697+Systeme!$S$21)/Systeme!$S$18</f>
        <v>9.5582912147390047E-8</v>
      </c>
      <c r="O697" s="8">
        <f>('DGL 4'!$P$15/'DGL 4'!$B$26)*(1-EXP(-'DGL 4'!$B$26*D697)) + ('DGL 4'!$P$16/'DGL 4'!$B$27)*(1-EXP(-'DGL 4'!$B$27*D697))+ ('DGL 4'!$P$17/'DGL 4'!$B$28)*(1-EXP(-'DGL 4'!$B$28*D697))</f>
        <v>2.2200391528153646E-8</v>
      </c>
      <c r="P697" s="21">
        <f>(O697+Systeme!$AA$21)/Systeme!$AA$18</f>
        <v>1.1100195764076823E-11</v>
      </c>
    </row>
    <row r="698" spans="1:16" x14ac:dyDescent="0.25">
      <c r="A698" s="4">
        <f t="shared" si="21"/>
        <v>696</v>
      </c>
      <c r="D698" s="19">
        <f>A698*0.001 *Systeme!$G$6</f>
        <v>696.00000000000011</v>
      </c>
      <c r="F698" s="8">
        <f>('DGL 4'!$P$3/'DGL 4'!$B$26)*(1-EXP(-'DGL 4'!$B$26*D698)) + ('DGL 4'!$P$4/'DGL 4'!$B$27)*(1-EXP(-'DGL 4'!$B$27*D698))+ ('DGL 4'!$P$5/'DGL 4'!$B$28)*(1-EXP(-'DGL 4'!$B$28*D698))</f>
        <v>-13.709016610724266</v>
      </c>
      <c r="G698" s="21">
        <f>(F698+Systeme!$C$21)/Systeme!$C$18</f>
        <v>0.99725819667785509</v>
      </c>
      <c r="I698" s="8">
        <f>('DGL 4'!$P$7/'DGL 4'!$B$26)*(1-EXP(-'DGL 4'!$B$26*D698)) + ('DGL 4'!$P$8/'DGL 4'!$B$27)*(1-EXP(-'DGL 4'!$B$27*D698))+ ('DGL 4'!$P$9/'DGL 4'!$B$28)*(1-EXP(-'DGL 4'!$B$28*D698))</f>
        <v>13.708968660075609</v>
      </c>
      <c r="J698" s="21">
        <f>(I698+Systeme!$K$21)/Systeme!$K$18</f>
        <v>2.7417937320151218E-2</v>
      </c>
      <c r="L698" s="8">
        <f t="shared" si="20"/>
        <v>4.7928352583062606E-5</v>
      </c>
      <c r="M698" s="21">
        <f>(L698+Systeme!$S$21)/Systeme!$S$18</f>
        <v>9.5856705166125208E-8</v>
      </c>
      <c r="O698" s="8">
        <f>('DGL 4'!$P$15/'DGL 4'!$B$26)*(1-EXP(-'DGL 4'!$B$26*D698)) + ('DGL 4'!$P$16/'DGL 4'!$B$27)*(1-EXP(-'DGL 4'!$B$27*D698))+ ('DGL 4'!$P$17/'DGL 4'!$B$28)*(1-EXP(-'DGL 4'!$B$28*D698))</f>
        <v>2.2296073973193664E-8</v>
      </c>
      <c r="P698" s="21">
        <f>(O698+Systeme!$AA$21)/Systeme!$AA$18</f>
        <v>1.1148036986596832E-11</v>
      </c>
    </row>
    <row r="699" spans="1:16" x14ac:dyDescent="0.25">
      <c r="A699" s="4">
        <f t="shared" si="21"/>
        <v>697</v>
      </c>
      <c r="D699" s="19">
        <f>A699*0.001 *Systeme!$G$6</f>
        <v>697.00000000000011</v>
      </c>
      <c r="F699" s="8">
        <f>('DGL 4'!$P$3/'DGL 4'!$B$26)*(1-EXP(-'DGL 4'!$B$26*D699)) + ('DGL 4'!$P$4/'DGL 4'!$B$27)*(1-EXP(-'DGL 4'!$B$27*D699))+ ('DGL 4'!$P$5/'DGL 4'!$B$28)*(1-EXP(-'DGL 4'!$B$28*D699))</f>
        <v>-13.728412989190691</v>
      </c>
      <c r="G699" s="21">
        <f>(F699+Systeme!$C$21)/Systeme!$C$18</f>
        <v>0.99725431740216186</v>
      </c>
      <c r="I699" s="8">
        <f>('DGL 4'!$P$7/'DGL 4'!$B$26)*(1-EXP(-'DGL 4'!$B$26*D699)) + ('DGL 4'!$P$8/'DGL 4'!$B$27)*(1-EXP(-'DGL 4'!$B$27*D699))+ ('DGL 4'!$P$9/'DGL 4'!$B$28)*(1-EXP(-'DGL 4'!$B$28*D699))</f>
        <v>13.728364901355867</v>
      </c>
      <c r="J699" s="21">
        <f>(I699+Systeme!$K$21)/Systeme!$K$18</f>
        <v>2.7456729802711733E-2</v>
      </c>
      <c r="L699" s="8">
        <f t="shared" si="20"/>
        <v>4.8065442782482901E-5</v>
      </c>
      <c r="M699" s="21">
        <f>(L699+Systeme!$S$21)/Systeme!$S$18</f>
        <v>9.6130885564965796E-8</v>
      </c>
      <c r="O699" s="8">
        <f>('DGL 4'!$P$15/'DGL 4'!$B$26)*(1-EXP(-'DGL 4'!$B$26*D699)) + ('DGL 4'!$P$16/'DGL 4'!$B$27)*(1-EXP(-'DGL 4'!$B$27*D699))+ ('DGL 4'!$P$17/'DGL 4'!$B$28)*(1-EXP(-'DGL 4'!$B$28*D699))</f>
        <v>2.2392040979670597E-8</v>
      </c>
      <c r="P699" s="21">
        <f>(O699+Systeme!$AA$21)/Systeme!$AA$18</f>
        <v>1.1196020489835299E-11</v>
      </c>
    </row>
    <row r="700" spans="1:16" x14ac:dyDescent="0.25">
      <c r="A700" s="4">
        <f t="shared" si="21"/>
        <v>698</v>
      </c>
      <c r="D700" s="19">
        <f>A700*0.001 *Systeme!$G$6</f>
        <v>698.00000000000011</v>
      </c>
      <c r="F700" s="8">
        <f>('DGL 4'!$P$3/'DGL 4'!$B$26)*(1-EXP(-'DGL 4'!$B$26*D700)) + ('DGL 4'!$P$4/'DGL 4'!$B$27)*(1-EXP(-'DGL 4'!$B$27*D700))+ ('DGL 4'!$P$5/'DGL 4'!$B$28)*(1-EXP(-'DGL 4'!$B$28*D700))</f>
        <v>-13.747808514240729</v>
      </c>
      <c r="G700" s="21">
        <f>(F700+Systeme!$C$21)/Systeme!$C$18</f>
        <v>0.99725043829715176</v>
      </c>
      <c r="I700" s="8">
        <f>('DGL 4'!$P$7/'DGL 4'!$B$26)*(1-EXP(-'DGL 4'!$B$26*D700)) + ('DGL 4'!$P$8/'DGL 4'!$B$27)*(1-EXP(-'DGL 4'!$B$27*D700))+ ('DGL 4'!$P$9/'DGL 4'!$B$28)*(1-EXP(-'DGL 4'!$B$28*D700))</f>
        <v>13.747760289025766</v>
      </c>
      <c r="J700" s="21">
        <f>(I700+Systeme!$K$21)/Systeme!$K$18</f>
        <v>2.7495520578051533E-2</v>
      </c>
      <c r="L700" s="8">
        <f t="shared" si="20"/>
        <v>4.8202726669936691E-5</v>
      </c>
      <c r="M700" s="21">
        <f>(L700+Systeme!$S$21)/Systeme!$S$18</f>
        <v>9.6405453339873384E-8</v>
      </c>
      <c r="O700" s="8">
        <f>('DGL 4'!$P$15/'DGL 4'!$B$26)*(1-EXP(-'DGL 4'!$B$26*D700)) + ('DGL 4'!$P$16/'DGL 4'!$B$27)*(1-EXP(-'DGL 4'!$B$27*D700))+ ('DGL 4'!$P$17/'DGL 4'!$B$28)*(1-EXP(-'DGL 4'!$B$28*D700))</f>
        <v>2.248829279044573E-8</v>
      </c>
      <c r="P700" s="21">
        <f>(O700+Systeme!$AA$21)/Systeme!$AA$18</f>
        <v>1.1244146395222865E-11</v>
      </c>
    </row>
    <row r="701" spans="1:16" x14ac:dyDescent="0.25">
      <c r="A701" s="4">
        <f t="shared" si="21"/>
        <v>699</v>
      </c>
      <c r="D701" s="19">
        <f>A701*0.001 *Systeme!$G$6</f>
        <v>699.00000000000011</v>
      </c>
      <c r="F701" s="8">
        <f>('DGL 4'!$P$3/'DGL 4'!$B$26)*(1-EXP(-'DGL 4'!$B$26*D701)) + ('DGL 4'!$P$4/'DGL 4'!$B$27)*(1-EXP(-'DGL 4'!$B$27*D701))+ ('DGL 4'!$P$5/'DGL 4'!$B$28)*(1-EXP(-'DGL 4'!$B$28*D701))</f>
        <v>-13.767203185911965</v>
      </c>
      <c r="G701" s="21">
        <f>(F701+Systeme!$C$21)/Systeme!$C$18</f>
        <v>0.99724655936281759</v>
      </c>
      <c r="I701" s="8">
        <f>('DGL 4'!$P$7/'DGL 4'!$B$26)*(1-EXP(-'DGL 4'!$B$26*D701)) + ('DGL 4'!$P$8/'DGL 4'!$B$27)*(1-EXP(-'DGL 4'!$B$27*D701))+ ('DGL 4'!$P$9/'DGL 4'!$B$28)*(1-EXP(-'DGL 4'!$B$28*D701))</f>
        <v>13.767154823122899</v>
      </c>
      <c r="J701" s="21">
        <f>(I701+Systeme!$K$21)/Systeme!$K$18</f>
        <v>2.75343096462458E-2</v>
      </c>
      <c r="L701" s="8">
        <f t="shared" si="20"/>
        <v>4.834020423613106E-5</v>
      </c>
      <c r="M701" s="21">
        <f>(L701+Systeme!$S$21)/Systeme!$S$18</f>
        <v>9.6680408472262122E-8</v>
      </c>
      <c r="O701" s="8">
        <f>('DGL 4'!$P$15/'DGL 4'!$B$26)*(1-EXP(-'DGL 4'!$B$26*D701)) + ('DGL 4'!$P$16/'DGL 4'!$B$27)*(1-EXP(-'DGL 4'!$B$27*D701))+ ('DGL 4'!$P$17/'DGL 4'!$B$28)*(1-EXP(-'DGL 4'!$B$28*D701))</f>
        <v>2.2584829816648527E-8</v>
      </c>
      <c r="P701" s="21">
        <f>(O701+Systeme!$AA$21)/Systeme!$AA$18</f>
        <v>1.1292414908324263E-11</v>
      </c>
    </row>
    <row r="702" spans="1:16" x14ac:dyDescent="0.25">
      <c r="A702" s="4">
        <f t="shared" si="21"/>
        <v>700</v>
      </c>
      <c r="D702" s="19">
        <f>A702*0.001 *Systeme!$G$6</f>
        <v>700.00000000000011</v>
      </c>
      <c r="F702" s="8">
        <f>('DGL 4'!$P$3/'DGL 4'!$B$26)*(1-EXP(-'DGL 4'!$B$26*D702)) + ('DGL 4'!$P$4/'DGL 4'!$B$27)*(1-EXP(-'DGL 4'!$B$27*D702))+ ('DGL 4'!$P$5/'DGL 4'!$B$28)*(1-EXP(-'DGL 4'!$B$28*D702))</f>
        <v>-13.786597004241973</v>
      </c>
      <c r="G702" s="21">
        <f>(F702+Systeme!$C$21)/Systeme!$C$18</f>
        <v>0.99724268059915155</v>
      </c>
      <c r="I702" s="8">
        <f>('DGL 4'!$P$7/'DGL 4'!$B$26)*(1-EXP(-'DGL 4'!$B$26*D702)) + ('DGL 4'!$P$8/'DGL 4'!$B$27)*(1-EXP(-'DGL 4'!$B$27*D702))+ ('DGL 4'!$P$9/'DGL 4'!$B$28)*(1-EXP(-'DGL 4'!$B$28*D702))</f>
        <v>13.786548503684855</v>
      </c>
      <c r="J702" s="21">
        <f>(I702+Systeme!$K$21)/Systeme!$K$18</f>
        <v>2.757309700736971E-2</v>
      </c>
      <c r="L702" s="8">
        <f t="shared" si="20"/>
        <v>4.8477875464668103E-5</v>
      </c>
      <c r="M702" s="21">
        <f>(L702+Systeme!$S$21)/Systeme!$S$18</f>
        <v>9.6955750929336205E-8</v>
      </c>
      <c r="O702" s="8">
        <f>('DGL 4'!$P$15/'DGL 4'!$B$26)*(1-EXP(-'DGL 4'!$B$26*D702)) + ('DGL 4'!$P$16/'DGL 4'!$B$27)*(1-EXP(-'DGL 4'!$B$27*D702))+ ('DGL 4'!$P$17/'DGL 4'!$B$28)*(1-EXP(-'DGL 4'!$B$28*D702))</f>
        <v>2.2681652468974772E-8</v>
      </c>
      <c r="P702" s="21">
        <f>(O702+Systeme!$AA$21)/Systeme!$AA$18</f>
        <v>1.1340826234487386E-11</v>
      </c>
    </row>
    <row r="703" spans="1:16" x14ac:dyDescent="0.25">
      <c r="A703" s="4">
        <f t="shared" si="21"/>
        <v>701</v>
      </c>
      <c r="D703" s="19">
        <f>A703*0.001 *Systeme!$G$6</f>
        <v>701.00000000000011</v>
      </c>
      <c r="F703" s="8">
        <f>('DGL 4'!$P$3/'DGL 4'!$B$26)*(1-EXP(-'DGL 4'!$B$26*D703)) + ('DGL 4'!$P$4/'DGL 4'!$B$27)*(1-EXP(-'DGL 4'!$B$27*D703))+ ('DGL 4'!$P$5/'DGL 4'!$B$28)*(1-EXP(-'DGL 4'!$B$28*D703))</f>
        <v>-13.805989969268232</v>
      </c>
      <c r="G703" s="21">
        <f>(F703+Systeme!$C$21)/Systeme!$C$18</f>
        <v>0.99723880200614645</v>
      </c>
      <c r="I703" s="8">
        <f>('DGL 4'!$P$7/'DGL 4'!$B$26)*(1-EXP(-'DGL 4'!$B$26*D703)) + ('DGL 4'!$P$8/'DGL 4'!$B$27)*(1-EXP(-'DGL 4'!$B$27*D703))+ ('DGL 4'!$P$9/'DGL 4'!$B$28)*(1-EXP(-'DGL 4'!$B$28*D703))</f>
        <v>13.805941330749118</v>
      </c>
      <c r="J703" s="21">
        <f>(I703+Systeme!$K$21)/Systeme!$K$18</f>
        <v>2.7611882661498235E-2</v>
      </c>
      <c r="L703" s="8">
        <f t="shared" si="20"/>
        <v>4.8615740353360332E-5</v>
      </c>
      <c r="M703" s="21">
        <f>(L703+Systeme!$S$21)/Systeme!$S$18</f>
        <v>9.7231480706720669E-8</v>
      </c>
      <c r="O703" s="8">
        <f>('DGL 4'!$P$15/'DGL 4'!$B$26)*(1-EXP(-'DGL 4'!$B$26*D703)) + ('DGL 4'!$P$16/'DGL 4'!$B$27)*(1-EXP(-'DGL 4'!$B$27*D703))+ ('DGL 4'!$P$17/'DGL 4'!$B$28)*(1-EXP(-'DGL 4'!$B$28*D703))</f>
        <v>2.2778761158553928E-8</v>
      </c>
      <c r="P703" s="21">
        <f>(O703+Systeme!$AA$21)/Systeme!$AA$18</f>
        <v>1.1389380579276964E-11</v>
      </c>
    </row>
    <row r="704" spans="1:16" x14ac:dyDescent="0.25">
      <c r="A704" s="4">
        <f t="shared" si="21"/>
        <v>702</v>
      </c>
      <c r="D704" s="19">
        <f>A704*0.001 *Systeme!$G$6</f>
        <v>702.00000000000011</v>
      </c>
      <c r="F704" s="8">
        <f>('DGL 4'!$P$3/'DGL 4'!$B$26)*(1-EXP(-'DGL 4'!$B$26*D704)) + ('DGL 4'!$P$4/'DGL 4'!$B$27)*(1-EXP(-'DGL 4'!$B$27*D704))+ ('DGL 4'!$P$5/'DGL 4'!$B$28)*(1-EXP(-'DGL 4'!$B$28*D704))</f>
        <v>-13.82538208102833</v>
      </c>
      <c r="G704" s="21">
        <f>(F704+Systeme!$C$21)/Systeme!$C$18</f>
        <v>0.99723492358379429</v>
      </c>
      <c r="I704" s="8">
        <f>('DGL 4'!$P$7/'DGL 4'!$B$26)*(1-EXP(-'DGL 4'!$B$26*D704)) + ('DGL 4'!$P$8/'DGL 4'!$B$27)*(1-EXP(-'DGL 4'!$B$27*D704))+ ('DGL 4'!$P$9/'DGL 4'!$B$28)*(1-EXP(-'DGL 4'!$B$28*D704))</f>
        <v>13.825333304353283</v>
      </c>
      <c r="J704" s="21">
        <f>(I704+Systeme!$K$21)/Systeme!$K$18</f>
        <v>2.7650666608706565E-2</v>
      </c>
      <c r="L704" s="8">
        <f t="shared" si="20"/>
        <v>4.8753798891308913E-5</v>
      </c>
      <c r="M704" s="21">
        <f>(L704+Systeme!$S$21)/Systeme!$S$18</f>
        <v>9.7507597782617821E-8</v>
      </c>
      <c r="O704" s="8">
        <f>('DGL 4'!$P$15/'DGL 4'!$B$26)*(1-EXP(-'DGL 4'!$B$26*D704)) + ('DGL 4'!$P$16/'DGL 4'!$B$27)*(1-EXP(-'DGL 4'!$B$27*D704))+ ('DGL 4'!$P$17/'DGL 4'!$B$28)*(1-EXP(-'DGL 4'!$B$28*D704))</f>
        <v>2.2876156126078878E-8</v>
      </c>
      <c r="P704" s="21">
        <f>(O704+Systeme!$AA$21)/Systeme!$AA$18</f>
        <v>1.1438078063039439E-11</v>
      </c>
    </row>
    <row r="705" spans="1:16" x14ac:dyDescent="0.25">
      <c r="A705" s="4">
        <f t="shared" si="21"/>
        <v>703</v>
      </c>
      <c r="D705" s="19">
        <f>A705*0.001 *Systeme!$G$6</f>
        <v>703.00000000000011</v>
      </c>
      <c r="F705" s="8">
        <f>('DGL 4'!$P$3/'DGL 4'!$B$26)*(1-EXP(-'DGL 4'!$B$26*D705)) + ('DGL 4'!$P$4/'DGL 4'!$B$27)*(1-EXP(-'DGL 4'!$B$27*D705))+ ('DGL 4'!$P$5/'DGL 4'!$B$28)*(1-EXP(-'DGL 4'!$B$28*D705))</f>
        <v>-13.844773339559683</v>
      </c>
      <c r="G705" s="21">
        <f>(F705+Systeme!$C$21)/Systeme!$C$18</f>
        <v>0.99723104533208806</v>
      </c>
      <c r="I705" s="8">
        <f>('DGL 4'!$P$7/'DGL 4'!$B$26)*(1-EXP(-'DGL 4'!$B$26*D705)) + ('DGL 4'!$P$8/'DGL 4'!$B$27)*(1-EXP(-'DGL 4'!$B$27*D705))+ ('DGL 4'!$P$9/'DGL 4'!$B$28)*(1-EXP(-'DGL 4'!$B$28*D705))</f>
        <v>13.844724424534949</v>
      </c>
      <c r="J705" s="21">
        <f>(I705+Systeme!$K$21)/Systeme!$K$18</f>
        <v>2.7689448849069896E-2</v>
      </c>
      <c r="L705" s="8">
        <f t="shared" si="20"/>
        <v>4.8892051035689596E-5</v>
      </c>
      <c r="M705" s="21">
        <f>(L705+Systeme!$S$21)/Systeme!$S$18</f>
        <v>9.7784102071379199E-8</v>
      </c>
      <c r="O705" s="8">
        <f>('DGL 4'!$P$15/'DGL 4'!$B$26)*(1-EXP(-'DGL 4'!$B$26*D705)) + ('DGL 4'!$P$16/'DGL 4'!$B$27)*(1-EXP(-'DGL 4'!$B$27*D705))+ ('DGL 4'!$P$17/'DGL 4'!$B$28)*(1-EXP(-'DGL 4'!$B$28*D705))</f>
        <v>2.2973699007403092E-8</v>
      </c>
      <c r="P705" s="21">
        <f>(O705+Systeme!$AA$21)/Systeme!$AA$18</f>
        <v>1.1486849503701545E-11</v>
      </c>
    </row>
    <row r="706" spans="1:16" x14ac:dyDescent="0.25">
      <c r="A706" s="4">
        <f t="shared" si="21"/>
        <v>704</v>
      </c>
      <c r="D706" s="19">
        <f>A706*0.001 *Systeme!$G$6</f>
        <v>704</v>
      </c>
      <c r="F706" s="8">
        <f>('DGL 4'!$P$3/'DGL 4'!$B$26)*(1-EXP(-'DGL 4'!$B$26*D706)) + ('DGL 4'!$P$4/'DGL 4'!$B$27)*(1-EXP(-'DGL 4'!$B$27*D706))+ ('DGL 4'!$P$5/'DGL 4'!$B$28)*(1-EXP(-'DGL 4'!$B$28*D706))</f>
        <v>-13.864163744900143</v>
      </c>
      <c r="G706" s="21">
        <f>(F706+Systeme!$C$21)/Systeme!$C$18</f>
        <v>0.99722716725102001</v>
      </c>
      <c r="I706" s="8">
        <f>('DGL 4'!$P$7/'DGL 4'!$B$26)*(1-EXP(-'DGL 4'!$B$26*D706)) + ('DGL 4'!$P$8/'DGL 4'!$B$27)*(1-EXP(-'DGL 4'!$B$27*D706))+ ('DGL 4'!$P$9/'DGL 4'!$B$28)*(1-EXP(-'DGL 4'!$B$28*D706))</f>
        <v>13.864114691331627</v>
      </c>
      <c r="J706" s="21">
        <f>(I706+Systeme!$K$21)/Systeme!$K$18</f>
        <v>2.7728229382663255E-2</v>
      </c>
      <c r="L706" s="8">
        <f t="shared" si="20"/>
        <v>4.903049684765225E-5</v>
      </c>
      <c r="M706" s="21">
        <f>(L706+Systeme!$S$21)/Systeme!$S$18</f>
        <v>9.8060993695304499E-8</v>
      </c>
      <c r="O706" s="8">
        <f>('DGL 4'!$P$15/'DGL 4'!$B$26)*(1-EXP(-'DGL 4'!$B$26*D706)) + ('DGL 4'!$P$16/'DGL 4'!$B$27)*(1-EXP(-'DGL 4'!$B$27*D706))+ ('DGL 4'!$P$17/'DGL 4'!$B$28)*(1-EXP(-'DGL 4'!$B$28*D706))</f>
        <v>2.3071667936813006E-8</v>
      </c>
      <c r="P706" s="21">
        <f>(O706+Systeme!$AA$21)/Systeme!$AA$18</f>
        <v>1.1535833968406503E-11</v>
      </c>
    </row>
    <row r="707" spans="1:16" x14ac:dyDescent="0.25">
      <c r="A707" s="4">
        <f t="shared" si="21"/>
        <v>705</v>
      </c>
      <c r="D707" s="19">
        <f>A707*0.001 *Systeme!$G$6</f>
        <v>705</v>
      </c>
      <c r="F707" s="8">
        <f>('DGL 4'!$P$3/'DGL 4'!$B$26)*(1-EXP(-'DGL 4'!$B$26*D707)) + ('DGL 4'!$P$4/'DGL 4'!$B$27)*(1-EXP(-'DGL 4'!$B$27*D707))+ ('DGL 4'!$P$5/'DGL 4'!$B$28)*(1-EXP(-'DGL 4'!$B$28*D707))</f>
        <v>-13.883553297086918</v>
      </c>
      <c r="G707" s="21">
        <f>(F707+Systeme!$C$21)/Systeme!$C$18</f>
        <v>0.99722328934058257</v>
      </c>
      <c r="I707" s="8">
        <f>('DGL 4'!$P$7/'DGL 4'!$B$26)*(1-EXP(-'DGL 4'!$B$26*D707)) + ('DGL 4'!$P$8/'DGL 4'!$B$27)*(1-EXP(-'DGL 4'!$B$27*D707))+ ('DGL 4'!$P$9/'DGL 4'!$B$28)*(1-EXP(-'DGL 4'!$B$28*D707))</f>
        <v>13.883504104780888</v>
      </c>
      <c r="J707" s="21">
        <f>(I707+Systeme!$K$21)/Systeme!$K$18</f>
        <v>2.7767008209561777E-2</v>
      </c>
      <c r="L707" s="8">
        <f t="shared" si="20"/>
        <v>4.9169136243909332E-5</v>
      </c>
      <c r="M707" s="21">
        <f>(L707+Systeme!$S$21)/Systeme!$S$18</f>
        <v>9.833827248781866E-8</v>
      </c>
      <c r="O707" s="8">
        <f>('DGL 4'!$P$15/'DGL 4'!$B$26)*(1-EXP(-'DGL 4'!$B$26*D707)) + ('DGL 4'!$P$16/'DGL 4'!$B$27)*(1-EXP(-'DGL 4'!$B$27*D707))+ ('DGL 4'!$P$17/'DGL 4'!$B$28)*(1-EXP(-'DGL 4'!$B$28*D707))</f>
        <v>2.316978560141375E-8</v>
      </c>
      <c r="P707" s="21">
        <f>(O707+Systeme!$AA$21)/Systeme!$AA$18</f>
        <v>1.1584892800706875E-11</v>
      </c>
    </row>
    <row r="708" spans="1:16" x14ac:dyDescent="0.25">
      <c r="A708" s="4">
        <f t="shared" si="21"/>
        <v>706</v>
      </c>
      <c r="D708" s="19">
        <f>A708*0.001 *Systeme!$G$6</f>
        <v>706</v>
      </c>
      <c r="F708" s="8">
        <f>('DGL 4'!$P$3/'DGL 4'!$B$26)*(1-EXP(-'DGL 4'!$B$26*D708)) + ('DGL 4'!$P$4/'DGL 4'!$B$27)*(1-EXP(-'DGL 4'!$B$27*D708))+ ('DGL 4'!$P$5/'DGL 4'!$B$28)*(1-EXP(-'DGL 4'!$B$28*D708))</f>
        <v>-13.902941996157907</v>
      </c>
      <c r="G708" s="21">
        <f>(F708+Systeme!$C$21)/Systeme!$C$18</f>
        <v>0.99721941160076844</v>
      </c>
      <c r="I708" s="8">
        <f>('DGL 4'!$P$7/'DGL 4'!$B$26)*(1-EXP(-'DGL 4'!$B$26*D708)) + ('DGL 4'!$P$8/'DGL 4'!$B$27)*(1-EXP(-'DGL 4'!$B$27*D708))+ ('DGL 4'!$P$9/'DGL 4'!$B$28)*(1-EXP(-'DGL 4'!$B$28*D708))</f>
        <v>13.902892664920287</v>
      </c>
      <c r="J708" s="21">
        <f>(I708+Systeme!$K$21)/Systeme!$K$18</f>
        <v>2.7805785329840575E-2</v>
      </c>
      <c r="L708" s="8">
        <f t="shared" ref="L708:L771" si="22">-(F708+I708+O708)</f>
        <v>4.9307969289160824E-5</v>
      </c>
      <c r="M708" s="21">
        <f>(L708+Systeme!$S$21)/Systeme!$S$18</f>
        <v>9.8615938578321646E-8</v>
      </c>
      <c r="O708" s="8">
        <f>('DGL 4'!$P$15/'DGL 4'!$B$26)*(1-EXP(-'DGL 4'!$B$26*D708)) + ('DGL 4'!$P$16/'DGL 4'!$B$27)*(1-EXP(-'DGL 4'!$B$27*D708))+ ('DGL 4'!$P$17/'DGL 4'!$B$28)*(1-EXP(-'DGL 4'!$B$28*D708))</f>
        <v>2.3268330138093846E-8</v>
      </c>
      <c r="P708" s="21">
        <f>(O708+Systeme!$AA$21)/Systeme!$AA$18</f>
        <v>1.1634165069046922E-11</v>
      </c>
    </row>
    <row r="709" spans="1:16" x14ac:dyDescent="0.25">
      <c r="A709" s="4">
        <f t="shared" ref="A709:A772" si="23">A708+1</f>
        <v>707</v>
      </c>
      <c r="D709" s="19">
        <f>A709*0.001 *Systeme!$G$6</f>
        <v>707</v>
      </c>
      <c r="F709" s="8">
        <f>('DGL 4'!$P$3/'DGL 4'!$B$26)*(1-EXP(-'DGL 4'!$B$26*D709)) + ('DGL 4'!$P$4/'DGL 4'!$B$27)*(1-EXP(-'DGL 4'!$B$27*D709))+ ('DGL 4'!$P$5/'DGL 4'!$B$28)*(1-EXP(-'DGL 4'!$B$28*D709))</f>
        <v>-13.922329842150274</v>
      </c>
      <c r="G709" s="21">
        <f>(F709+Systeme!$C$21)/Systeme!$C$18</f>
        <v>0.99721553403156993</v>
      </c>
      <c r="I709" s="8">
        <f>('DGL 4'!$P$7/'DGL 4'!$B$26)*(1-EXP(-'DGL 4'!$B$26*D709)) + ('DGL 4'!$P$8/'DGL 4'!$B$27)*(1-EXP(-'DGL 4'!$B$27*D709))+ ('DGL 4'!$P$9/'DGL 4'!$B$28)*(1-EXP(-'DGL 4'!$B$28*D709))</f>
        <v>13.922280371787345</v>
      </c>
      <c r="J709" s="21">
        <f>(I709+Systeme!$K$21)/Systeme!$K$18</f>
        <v>2.7844560743574689E-2</v>
      </c>
      <c r="L709" s="8">
        <f t="shared" si="22"/>
        <v>4.944699590562129E-5</v>
      </c>
      <c r="M709" s="21">
        <f>(L709+Systeme!$S$21)/Systeme!$S$18</f>
        <v>9.8893991811242582E-8</v>
      </c>
      <c r="O709" s="8">
        <f>('DGL 4'!$P$15/'DGL 4'!$B$26)*(1-EXP(-'DGL 4'!$B$26*D709)) + ('DGL 4'!$P$16/'DGL 4'!$B$27)*(1-EXP(-'DGL 4'!$B$27*D709))+ ('DGL 4'!$P$17/'DGL 4'!$B$28)*(1-EXP(-'DGL 4'!$B$28*D709))</f>
        <v>2.3367024060919755E-8</v>
      </c>
      <c r="P709" s="21">
        <f>(O709+Systeme!$AA$21)/Systeme!$AA$18</f>
        <v>1.1683512030459878E-11</v>
      </c>
    </row>
    <row r="710" spans="1:16" x14ac:dyDescent="0.25">
      <c r="A710" s="4">
        <f t="shared" si="23"/>
        <v>708</v>
      </c>
      <c r="D710" s="19">
        <f>A710*0.001 *Systeme!$G$6</f>
        <v>708</v>
      </c>
      <c r="F710" s="8">
        <f>('DGL 4'!$P$3/'DGL 4'!$B$26)*(1-EXP(-'DGL 4'!$B$26*D710)) + ('DGL 4'!$P$4/'DGL 4'!$B$27)*(1-EXP(-'DGL 4'!$B$27*D710))+ ('DGL 4'!$P$5/'DGL 4'!$B$28)*(1-EXP(-'DGL 4'!$B$28*D710))</f>
        <v>-13.941716835101811</v>
      </c>
      <c r="G710" s="21">
        <f>(F710+Systeme!$C$21)/Systeme!$C$18</f>
        <v>0.99721165663297962</v>
      </c>
      <c r="I710" s="8">
        <f>('DGL 4'!$P$7/'DGL 4'!$B$26)*(1-EXP(-'DGL 4'!$B$26*D710)) + ('DGL 4'!$P$8/'DGL 4'!$B$27)*(1-EXP(-'DGL 4'!$B$27*D710))+ ('DGL 4'!$P$9/'DGL 4'!$B$28)*(1-EXP(-'DGL 4'!$B$28*D710))</f>
        <v>13.941667225419687</v>
      </c>
      <c r="J710" s="21">
        <f>(I710+Systeme!$K$21)/Systeme!$K$18</f>
        <v>2.7883334450839375E-2</v>
      </c>
      <c r="L710" s="8">
        <f t="shared" si="22"/>
        <v>4.9586216117524819E-5</v>
      </c>
      <c r="M710" s="21">
        <f>(L710+Systeme!$S$21)/Systeme!$S$18</f>
        <v>9.9172432235049633E-8</v>
      </c>
      <c r="O710" s="8">
        <f>('DGL 4'!$P$15/'DGL 4'!$B$26)*(1-EXP(-'DGL 4'!$B$26*D710)) + ('DGL 4'!$P$16/'DGL 4'!$B$27)*(1-EXP(-'DGL 4'!$B$27*D710))+ ('DGL 4'!$P$17/'DGL 4'!$B$28)*(1-EXP(-'DGL 4'!$B$28*D710))</f>
        <v>2.3466006560633745E-8</v>
      </c>
      <c r="P710" s="21">
        <f>(O710+Systeme!$AA$21)/Systeme!$AA$18</f>
        <v>1.1733003280316872E-11</v>
      </c>
    </row>
    <row r="711" spans="1:16" x14ac:dyDescent="0.25">
      <c r="A711" s="4">
        <f t="shared" si="23"/>
        <v>709</v>
      </c>
      <c r="D711" s="19">
        <f>A711*0.001 *Systeme!$G$6</f>
        <v>709</v>
      </c>
      <c r="F711" s="8">
        <f>('DGL 4'!$P$3/'DGL 4'!$B$26)*(1-EXP(-'DGL 4'!$B$26*D711)) + ('DGL 4'!$P$4/'DGL 4'!$B$27)*(1-EXP(-'DGL 4'!$B$27*D711))+ ('DGL 4'!$P$5/'DGL 4'!$B$28)*(1-EXP(-'DGL 4'!$B$28*D711))</f>
        <v>-13.961102975050153</v>
      </c>
      <c r="G711" s="21">
        <f>(F711+Systeme!$C$21)/Systeme!$C$18</f>
        <v>0.99720777940498995</v>
      </c>
      <c r="I711" s="8">
        <f>('DGL 4'!$P$7/'DGL 4'!$B$26)*(1-EXP(-'DGL 4'!$B$26*D711)) + ('DGL 4'!$P$8/'DGL 4'!$B$27)*(1-EXP(-'DGL 4'!$B$27*D711))+ ('DGL 4'!$P$9/'DGL 4'!$B$28)*(1-EXP(-'DGL 4'!$B$28*D711))</f>
        <v>13.961053225854783</v>
      </c>
      <c r="J711" s="21">
        <f>(I711+Systeme!$K$21)/Systeme!$K$18</f>
        <v>2.7922106451709568E-2</v>
      </c>
      <c r="L711" s="8">
        <f t="shared" si="22"/>
        <v>4.9725629952322107E-5</v>
      </c>
      <c r="M711" s="21">
        <f>(L711+Systeme!$S$21)/Systeme!$S$18</f>
        <v>9.9451259904644219E-8</v>
      </c>
      <c r="O711" s="8">
        <f>('DGL 4'!$P$15/'DGL 4'!$B$26)*(1-EXP(-'DGL 4'!$B$26*D711)) + ('DGL 4'!$P$16/'DGL 4'!$B$27)*(1-EXP(-'DGL 4'!$B$27*D711))+ ('DGL 4'!$P$17/'DGL 4'!$B$28)*(1-EXP(-'DGL 4'!$B$28*D711))</f>
        <v>2.3565417164080754E-8</v>
      </c>
      <c r="P711" s="21">
        <f>(O711+Systeme!$AA$21)/Systeme!$AA$18</f>
        <v>1.1782708582040377E-11</v>
      </c>
    </row>
    <row r="712" spans="1:16" x14ac:dyDescent="0.25">
      <c r="A712" s="4">
        <f t="shared" si="23"/>
        <v>710</v>
      </c>
      <c r="D712" s="19">
        <f>A712*0.001 *Systeme!$G$6</f>
        <v>710</v>
      </c>
      <c r="F712" s="8">
        <f>('DGL 4'!$P$3/'DGL 4'!$B$26)*(1-EXP(-'DGL 4'!$B$26*D712)) + ('DGL 4'!$P$4/'DGL 4'!$B$27)*(1-EXP(-'DGL 4'!$B$27*D712))+ ('DGL 4'!$P$5/'DGL 4'!$B$28)*(1-EXP(-'DGL 4'!$B$28*D712))</f>
        <v>-13.980488262032564</v>
      </c>
      <c r="G712" s="21">
        <f>(F712+Systeme!$C$21)/Systeme!$C$18</f>
        <v>0.99720390234759348</v>
      </c>
      <c r="I712" s="8">
        <f>('DGL 4'!$P$7/'DGL 4'!$B$26)*(1-EXP(-'DGL 4'!$B$26*D712)) + ('DGL 4'!$P$8/'DGL 4'!$B$27)*(1-EXP(-'DGL 4'!$B$27*D712))+ ('DGL 4'!$P$9/'DGL 4'!$B$28)*(1-EXP(-'DGL 4'!$B$28*D712))</f>
        <v>13.980438373130255</v>
      </c>
      <c r="J712" s="21">
        <f>(I712+Systeme!$K$21)/Systeme!$K$18</f>
        <v>2.7960876746260511E-2</v>
      </c>
      <c r="L712" s="8">
        <f t="shared" si="22"/>
        <v>4.9865237330447027E-5</v>
      </c>
      <c r="M712" s="21">
        <f>(L712+Systeme!$S$21)/Systeme!$S$18</f>
        <v>9.9730474660894048E-8</v>
      </c>
      <c r="O712" s="8">
        <f>('DGL 4'!$P$15/'DGL 4'!$B$26)*(1-EXP(-'DGL 4'!$B$26*D712)) + ('DGL 4'!$P$16/'DGL 4'!$B$27)*(1-EXP(-'DGL 4'!$B$27*D712))+ ('DGL 4'!$P$17/'DGL 4'!$B$28)*(1-EXP(-'DGL 4'!$B$28*D712))</f>
        <v>2.3664978389664054E-8</v>
      </c>
      <c r="P712" s="21">
        <f>(O712+Systeme!$AA$21)/Systeme!$AA$18</f>
        <v>1.1832489194832028E-11</v>
      </c>
    </row>
    <row r="713" spans="1:16" x14ac:dyDescent="0.25">
      <c r="A713" s="4">
        <f t="shared" si="23"/>
        <v>711</v>
      </c>
      <c r="D713" s="19">
        <f>A713*0.001 *Systeme!$G$6</f>
        <v>711</v>
      </c>
      <c r="F713" s="8">
        <f>('DGL 4'!$P$3/'DGL 4'!$B$26)*(1-EXP(-'DGL 4'!$B$26*D713)) + ('DGL 4'!$P$4/'DGL 4'!$B$27)*(1-EXP(-'DGL 4'!$B$27*D713))+ ('DGL 4'!$P$5/'DGL 4'!$B$28)*(1-EXP(-'DGL 4'!$B$28*D713))</f>
        <v>-13.999872696086733</v>
      </c>
      <c r="G713" s="21">
        <f>(F713+Systeme!$C$21)/Systeme!$C$18</f>
        <v>0.99720002546078268</v>
      </c>
      <c r="I713" s="8">
        <f>('DGL 4'!$P$7/'DGL 4'!$B$26)*(1-EXP(-'DGL 4'!$B$26*D713)) + ('DGL 4'!$P$8/'DGL 4'!$B$27)*(1-EXP(-'DGL 4'!$B$27*D713))+ ('DGL 4'!$P$9/'DGL 4'!$B$28)*(1-EXP(-'DGL 4'!$B$28*D713))</f>
        <v>13.999822667283627</v>
      </c>
      <c r="J713" s="21">
        <f>(I713+Systeme!$K$21)/Systeme!$K$18</f>
        <v>2.7999645334567256E-2</v>
      </c>
      <c r="L713" s="8">
        <f t="shared" si="22"/>
        <v>5.0005038276137569E-5</v>
      </c>
      <c r="M713" s="21">
        <f>(L713+Systeme!$S$21)/Systeme!$S$18</f>
        <v>1.0001007655227513E-7</v>
      </c>
      <c r="O713" s="8">
        <f>('DGL 4'!$P$15/'DGL 4'!$B$26)*(1-EXP(-'DGL 4'!$B$26*D713)) + ('DGL 4'!$P$16/'DGL 4'!$B$27)*(1-EXP(-'DGL 4'!$B$27*D713))+ ('DGL 4'!$P$17/'DGL 4'!$B$28)*(1-EXP(-'DGL 4'!$B$28*D713))</f>
        <v>2.3764829424222783E-8</v>
      </c>
      <c r="P713" s="21">
        <f>(O713+Systeme!$AA$21)/Systeme!$AA$18</f>
        <v>1.1882414712111391E-11</v>
      </c>
    </row>
    <row r="714" spans="1:16" x14ac:dyDescent="0.25">
      <c r="A714" s="4">
        <f t="shared" si="23"/>
        <v>712</v>
      </c>
      <c r="D714" s="19">
        <f>A714*0.001 *Systeme!$G$6</f>
        <v>712</v>
      </c>
      <c r="F714" s="8">
        <f>('DGL 4'!$P$3/'DGL 4'!$B$26)*(1-EXP(-'DGL 4'!$B$26*D714)) + ('DGL 4'!$P$4/'DGL 4'!$B$27)*(1-EXP(-'DGL 4'!$B$27*D714))+ ('DGL 4'!$P$5/'DGL 4'!$B$28)*(1-EXP(-'DGL 4'!$B$28*D714))</f>
        <v>-14.01925627725014</v>
      </c>
      <c r="G714" s="21">
        <f>(F714+Systeme!$C$21)/Systeme!$C$18</f>
        <v>0.99719614874454998</v>
      </c>
      <c r="I714" s="8">
        <f>('DGL 4'!$P$7/'DGL 4'!$B$26)*(1-EXP(-'DGL 4'!$B$26*D714)) + ('DGL 4'!$P$8/'DGL 4'!$B$27)*(1-EXP(-'DGL 4'!$B$27*D714))+ ('DGL 4'!$P$9/'DGL 4'!$B$28)*(1-EXP(-'DGL 4'!$B$28*D714))</f>
        <v>14.019206108352387</v>
      </c>
      <c r="J714" s="21">
        <f>(I714+Systeme!$K$21)/Systeme!$K$18</f>
        <v>2.8038412216704774E-2</v>
      </c>
      <c r="L714" s="8">
        <f t="shared" si="22"/>
        <v>5.0145032781706306E-5</v>
      </c>
      <c r="M714" s="21">
        <f>(L714+Systeme!$S$21)/Systeme!$S$18</f>
        <v>1.0029006556341261E-7</v>
      </c>
      <c r="O714" s="8">
        <f>('DGL 4'!$P$15/'DGL 4'!$B$26)*(1-EXP(-'DGL 4'!$B$26*D714)) + ('DGL 4'!$P$16/'DGL 4'!$B$27)*(1-EXP(-'DGL 4'!$B$27*D714))+ ('DGL 4'!$P$17/'DGL 4'!$B$28)*(1-EXP(-'DGL 4'!$B$28*D714))</f>
        <v>2.3864970849756667E-8</v>
      </c>
      <c r="P714" s="21">
        <f>(O714+Systeme!$AA$21)/Systeme!$AA$18</f>
        <v>1.1932485424878334E-11</v>
      </c>
    </row>
    <row r="715" spans="1:16" x14ac:dyDescent="0.25">
      <c r="A715" s="4">
        <f t="shared" si="23"/>
        <v>713</v>
      </c>
      <c r="D715" s="19">
        <f>A715*0.001 *Systeme!$G$6</f>
        <v>713</v>
      </c>
      <c r="F715" s="8">
        <f>('DGL 4'!$P$3/'DGL 4'!$B$26)*(1-EXP(-'DGL 4'!$B$26*D715)) + ('DGL 4'!$P$4/'DGL 4'!$B$27)*(1-EXP(-'DGL 4'!$B$27*D715))+ ('DGL 4'!$P$5/'DGL 4'!$B$28)*(1-EXP(-'DGL 4'!$B$28*D715))</f>
        <v>-14.038639005560366</v>
      </c>
      <c r="G715" s="21">
        <f>(F715+Systeme!$C$21)/Systeme!$C$18</f>
        <v>0.99719227219888795</v>
      </c>
      <c r="I715" s="8">
        <f>('DGL 4'!$P$7/'DGL 4'!$B$26)*(1-EXP(-'DGL 4'!$B$26*D715)) + ('DGL 4'!$P$8/'DGL 4'!$B$27)*(1-EXP(-'DGL 4'!$B$27*D715))+ ('DGL 4'!$P$9/'DGL 4'!$B$28)*(1-EXP(-'DGL 4'!$B$28*D715))</f>
        <v>14.038588696374122</v>
      </c>
      <c r="J715" s="21">
        <f>(I715+Systeme!$K$21)/Systeme!$K$18</f>
        <v>2.8077177392748242E-2</v>
      </c>
      <c r="L715" s="8">
        <f t="shared" si="22"/>
        <v>5.0285220841753912E-5</v>
      </c>
      <c r="M715" s="21">
        <f>(L715+Systeme!$S$21)/Systeme!$S$18</f>
        <v>1.0057044168350783E-7</v>
      </c>
      <c r="O715" s="8">
        <f>('DGL 4'!$P$15/'DGL 4'!$B$26)*(1-EXP(-'DGL 4'!$B$26*D715)) + ('DGL 4'!$P$16/'DGL 4'!$B$27)*(1-EXP(-'DGL 4'!$B$27*D715))+ ('DGL 4'!$P$17/'DGL 4'!$B$28)*(1-EXP(-'DGL 4'!$B$28*D715))</f>
        <v>2.3965402736522007E-8</v>
      </c>
      <c r="P715" s="21">
        <f>(O715+Systeme!$AA$21)/Systeme!$AA$18</f>
        <v>1.1982701368261003E-11</v>
      </c>
    </row>
    <row r="716" spans="1:16" x14ac:dyDescent="0.25">
      <c r="A716" s="4">
        <f t="shared" si="23"/>
        <v>714</v>
      </c>
      <c r="D716" s="19">
        <f>A716*0.001 *Systeme!$G$6</f>
        <v>714</v>
      </c>
      <c r="F716" s="8">
        <f>('DGL 4'!$P$3/'DGL 4'!$B$26)*(1-EXP(-'DGL 4'!$B$26*D716)) + ('DGL 4'!$P$4/'DGL 4'!$B$27)*(1-EXP(-'DGL 4'!$B$27*D716))+ ('DGL 4'!$P$5/'DGL 4'!$B$28)*(1-EXP(-'DGL 4'!$B$28*D716))</f>
        <v>-14.058020881054782</v>
      </c>
      <c r="G716" s="21">
        <f>(F716+Systeme!$C$21)/Systeme!$C$18</f>
        <v>0.99718839582378893</v>
      </c>
      <c r="I716" s="8">
        <f>('DGL 4'!$P$7/'DGL 4'!$B$26)*(1-EXP(-'DGL 4'!$B$26*D716)) + ('DGL 4'!$P$8/'DGL 4'!$B$27)*(1-EXP(-'DGL 4'!$B$27*D716))+ ('DGL 4'!$P$9/'DGL 4'!$B$28)*(1-EXP(-'DGL 4'!$B$28*D716))</f>
        <v>14.057970431386387</v>
      </c>
      <c r="J716" s="21">
        <f>(I716+Systeme!$K$21)/Systeme!$K$18</f>
        <v>2.8115940862772776E-2</v>
      </c>
      <c r="L716" s="8">
        <f t="shared" si="22"/>
        <v>5.0425602407958361E-5</v>
      </c>
      <c r="M716" s="21">
        <f>(L716+Systeme!$S$21)/Systeme!$S$18</f>
        <v>1.0085120481591672E-7</v>
      </c>
      <c r="O716" s="8">
        <f>('DGL 4'!$P$15/'DGL 4'!$B$26)*(1-EXP(-'DGL 4'!$B$26*D716)) + ('DGL 4'!$P$16/'DGL 4'!$B$27)*(1-EXP(-'DGL 4'!$B$27*D716))+ ('DGL 4'!$P$17/'DGL 4'!$B$28)*(1-EXP(-'DGL 4'!$B$28*D716))</f>
        <v>2.4065986889074131E-8</v>
      </c>
      <c r="P716" s="21">
        <f>(O716+Systeme!$AA$21)/Systeme!$AA$18</f>
        <v>1.2032993444537065E-11</v>
      </c>
    </row>
    <row r="717" spans="1:16" x14ac:dyDescent="0.25">
      <c r="A717" s="4">
        <f t="shared" si="23"/>
        <v>715</v>
      </c>
      <c r="D717" s="19">
        <f>A717*0.001 *Systeme!$G$6</f>
        <v>715</v>
      </c>
      <c r="F717" s="8">
        <f>('DGL 4'!$P$3/'DGL 4'!$B$26)*(1-EXP(-'DGL 4'!$B$26*D717)) + ('DGL 4'!$P$4/'DGL 4'!$B$27)*(1-EXP(-'DGL 4'!$B$27*D717))+ ('DGL 4'!$P$5/'DGL 4'!$B$28)*(1-EXP(-'DGL 4'!$B$28*D717))</f>
        <v>-14.077401903771234</v>
      </c>
      <c r="G717" s="21">
        <f>(F717+Systeme!$C$21)/Systeme!$C$18</f>
        <v>0.99718451961924581</v>
      </c>
      <c r="I717" s="8">
        <f>('DGL 4'!$P$7/'DGL 4'!$B$26)*(1-EXP(-'DGL 4'!$B$26*D717)) + ('DGL 4'!$P$8/'DGL 4'!$B$27)*(1-EXP(-'DGL 4'!$B$27*D717))+ ('DGL 4'!$P$9/'DGL 4'!$B$28)*(1-EXP(-'DGL 4'!$B$28*D717))</f>
        <v>14.077351313426695</v>
      </c>
      <c r="J717" s="21">
        <f>(I717+Systeme!$K$21)/Systeme!$K$18</f>
        <v>2.8154702626853389E-2</v>
      </c>
      <c r="L717" s="8">
        <f t="shared" si="22"/>
        <v>5.0566177538086381E-5</v>
      </c>
      <c r="M717" s="21">
        <f>(L717+Systeme!$S$21)/Systeme!$S$18</f>
        <v>1.0113235507617276E-7</v>
      </c>
      <c r="O717" s="8">
        <f>('DGL 4'!$P$15/'DGL 4'!$B$26)*(1-EXP(-'DGL 4'!$B$26*D717)) + ('DGL 4'!$P$16/'DGL 4'!$B$27)*(1-EXP(-'DGL 4'!$B$27*D717))+ ('DGL 4'!$P$17/'DGL 4'!$B$28)*(1-EXP(-'DGL 4'!$B$28*D717))</f>
        <v>2.4167001272130256E-8</v>
      </c>
      <c r="P717" s="21">
        <f>(O717+Systeme!$AA$21)/Systeme!$AA$18</f>
        <v>1.2083500636065128E-11</v>
      </c>
    </row>
    <row r="718" spans="1:16" x14ac:dyDescent="0.25">
      <c r="A718" s="4">
        <f t="shared" si="23"/>
        <v>716</v>
      </c>
      <c r="D718" s="19">
        <f>A718*0.001 *Systeme!$G$6</f>
        <v>716</v>
      </c>
      <c r="F718" s="8">
        <f>('DGL 4'!$P$3/'DGL 4'!$B$26)*(1-EXP(-'DGL 4'!$B$26*D718)) + ('DGL 4'!$P$4/'DGL 4'!$B$27)*(1-EXP(-'DGL 4'!$B$27*D718))+ ('DGL 4'!$P$5/'DGL 4'!$B$28)*(1-EXP(-'DGL 4'!$B$28*D718))</f>
        <v>-14.096782073747047</v>
      </c>
      <c r="G718" s="21">
        <f>(F718+Systeme!$C$21)/Systeme!$C$18</f>
        <v>0.9971806435852506</v>
      </c>
      <c r="I718" s="8">
        <f>('DGL 4'!$P$7/'DGL 4'!$B$26)*(1-EXP(-'DGL 4'!$B$26*D718)) + ('DGL 4'!$P$8/'DGL 4'!$B$27)*(1-EXP(-'DGL 4'!$B$27*D718))+ ('DGL 4'!$P$9/'DGL 4'!$B$28)*(1-EXP(-'DGL 4'!$B$28*D718))</f>
        <v>14.096731342532541</v>
      </c>
      <c r="J718" s="21">
        <f>(I718+Systeme!$K$21)/Systeme!$K$18</f>
        <v>2.8193462685065084E-2</v>
      </c>
      <c r="L718" s="8">
        <f t="shared" si="22"/>
        <v>5.0706946198196805E-5</v>
      </c>
      <c r="M718" s="21">
        <f>(L718+Systeme!$S$21)/Systeme!$S$18</f>
        <v>1.0141389239639361E-7</v>
      </c>
      <c r="O718" s="8">
        <f>('DGL 4'!$P$15/'DGL 4'!$B$26)*(1-EXP(-'DGL 4'!$B$26*D718)) + ('DGL 4'!$P$16/'DGL 4'!$B$27)*(1-EXP(-'DGL 4'!$B$27*D718))+ ('DGL 4'!$P$17/'DGL 4'!$B$28)*(1-EXP(-'DGL 4'!$B$28*D718))</f>
        <v>2.426830752024281E-8</v>
      </c>
      <c r="P718" s="21">
        <f>(O718+Systeme!$AA$21)/Systeme!$AA$18</f>
        <v>1.2134153760121404E-11</v>
      </c>
    </row>
    <row r="719" spans="1:16" x14ac:dyDescent="0.25">
      <c r="A719" s="4">
        <f t="shared" si="23"/>
        <v>717</v>
      </c>
      <c r="D719" s="19">
        <f>A719*0.001 *Systeme!$G$6</f>
        <v>717</v>
      </c>
      <c r="F719" s="8">
        <f>('DGL 4'!$P$3/'DGL 4'!$B$26)*(1-EXP(-'DGL 4'!$B$26*D719)) + ('DGL 4'!$P$4/'DGL 4'!$B$27)*(1-EXP(-'DGL 4'!$B$27*D719))+ ('DGL 4'!$P$5/'DGL 4'!$B$28)*(1-EXP(-'DGL 4'!$B$28*D719))</f>
        <v>-14.116161391019689</v>
      </c>
      <c r="G719" s="21">
        <f>(F719+Systeme!$C$21)/Systeme!$C$18</f>
        <v>0.99717676772179598</v>
      </c>
      <c r="I719" s="8">
        <f>('DGL 4'!$P$7/'DGL 4'!$B$26)*(1-EXP(-'DGL 4'!$B$26*D719)) + ('DGL 4'!$P$8/'DGL 4'!$B$27)*(1-EXP(-'DGL 4'!$B$27*D719))+ ('DGL 4'!$P$9/'DGL 4'!$B$28)*(1-EXP(-'DGL 4'!$B$28*D719))</f>
        <v>14.116110518741586</v>
      </c>
      <c r="J719" s="21">
        <f>(I719+Systeme!$K$21)/Systeme!$K$18</f>
        <v>2.8232221037483171E-2</v>
      </c>
      <c r="L719" s="8">
        <f t="shared" si="22"/>
        <v>5.0847908336756637E-5</v>
      </c>
      <c r="M719" s="21">
        <f>(L719+Systeme!$S$21)/Systeme!$S$18</f>
        <v>1.0169581667351328E-7</v>
      </c>
      <c r="O719" s="8">
        <f>('DGL 4'!$P$15/'DGL 4'!$B$26)*(1-EXP(-'DGL 4'!$B$26*D719)) + ('DGL 4'!$P$16/'DGL 4'!$B$27)*(1-EXP(-'DGL 4'!$B$27*D719))+ ('DGL 4'!$P$17/'DGL 4'!$B$28)*(1-EXP(-'DGL 4'!$B$28*D719))</f>
        <v>2.4369767096226597E-8</v>
      </c>
      <c r="P719" s="21">
        <f>(O719+Systeme!$AA$21)/Systeme!$AA$18</f>
        <v>1.2184883548113298E-11</v>
      </c>
    </row>
    <row r="720" spans="1:16" x14ac:dyDescent="0.25">
      <c r="A720" s="4">
        <f t="shared" si="23"/>
        <v>718</v>
      </c>
      <c r="D720" s="19">
        <f>A720*0.001 *Systeme!$G$6</f>
        <v>718</v>
      </c>
      <c r="F720" s="8">
        <f>('DGL 4'!$P$3/'DGL 4'!$B$26)*(1-EXP(-'DGL 4'!$B$26*D720)) + ('DGL 4'!$P$4/'DGL 4'!$B$27)*(1-EXP(-'DGL 4'!$B$27*D720))+ ('DGL 4'!$P$5/'DGL 4'!$B$28)*(1-EXP(-'DGL 4'!$B$28*D720))</f>
        <v>-14.135539855626909</v>
      </c>
      <c r="G720" s="21">
        <f>(F720+Systeme!$C$21)/Systeme!$C$18</f>
        <v>0.9971728920288746</v>
      </c>
      <c r="I720" s="8">
        <f>('DGL 4'!$P$7/'DGL 4'!$B$26)*(1-EXP(-'DGL 4'!$B$26*D720)) + ('DGL 4'!$P$8/'DGL 4'!$B$27)*(1-EXP(-'DGL 4'!$B$27*D720))+ ('DGL 4'!$P$9/'DGL 4'!$B$28)*(1-EXP(-'DGL 4'!$B$28*D720))</f>
        <v>14.135488842091235</v>
      </c>
      <c r="J720" s="21">
        <f>(I720+Systeme!$K$21)/Systeme!$K$18</f>
        <v>2.827097768418247E-2</v>
      </c>
      <c r="L720" s="8">
        <f t="shared" si="22"/>
        <v>5.0989064016689067E-5</v>
      </c>
      <c r="M720" s="21">
        <f>(L720+Systeme!$S$21)/Systeme!$S$18</f>
        <v>1.0197812803337813E-7</v>
      </c>
      <c r="O720" s="8">
        <f>('DGL 4'!$P$15/'DGL 4'!$B$26)*(1-EXP(-'DGL 4'!$B$26*D720)) + ('DGL 4'!$P$16/'DGL 4'!$B$27)*(1-EXP(-'DGL 4'!$B$27*D720))+ ('DGL 4'!$P$17/'DGL 4'!$B$28)*(1-EXP(-'DGL 4'!$B$28*D720))</f>
        <v>2.4471658137403818E-8</v>
      </c>
      <c r="P720" s="21">
        <f>(O720+Systeme!$AA$21)/Systeme!$AA$18</f>
        <v>1.223582906870191E-11</v>
      </c>
    </row>
    <row r="721" spans="1:16" x14ac:dyDescent="0.25">
      <c r="A721" s="4">
        <f t="shared" si="23"/>
        <v>719</v>
      </c>
      <c r="D721" s="19">
        <f>A721*0.001 *Systeme!$G$6</f>
        <v>719</v>
      </c>
      <c r="F721" s="8">
        <f>('DGL 4'!$P$3/'DGL 4'!$B$26)*(1-EXP(-'DGL 4'!$B$26*D721)) + ('DGL 4'!$P$4/'DGL 4'!$B$27)*(1-EXP(-'DGL 4'!$B$27*D721))+ ('DGL 4'!$P$5/'DGL 4'!$B$28)*(1-EXP(-'DGL 4'!$B$28*D721))</f>
        <v>-14.154917467605973</v>
      </c>
      <c r="G721" s="21">
        <f>(F721+Systeme!$C$21)/Systeme!$C$18</f>
        <v>0.99716901650647882</v>
      </c>
      <c r="I721" s="8">
        <f>('DGL 4'!$P$7/'DGL 4'!$B$26)*(1-EXP(-'DGL 4'!$B$26*D721)) + ('DGL 4'!$P$8/'DGL 4'!$B$27)*(1-EXP(-'DGL 4'!$B$27*D721))+ ('DGL 4'!$P$9/'DGL 4'!$B$28)*(1-EXP(-'DGL 4'!$B$28*D721))</f>
        <v>14.154866312619108</v>
      </c>
      <c r="J721" s="21">
        <f>(I721+Systeme!$K$21)/Systeme!$K$18</f>
        <v>2.8309732625238216E-2</v>
      </c>
      <c r="L721" s="8">
        <f t="shared" si="22"/>
        <v>5.1130413161984151E-5</v>
      </c>
      <c r="M721" s="21">
        <f>(L721+Systeme!$S$21)/Systeme!$S$18</f>
        <v>1.022608263239683E-7</v>
      </c>
      <c r="O721" s="8">
        <f>('DGL 4'!$P$15/'DGL 4'!$B$26)*(1-EXP(-'DGL 4'!$B$26*D721)) + ('DGL 4'!$P$16/'DGL 4'!$B$27)*(1-EXP(-'DGL 4'!$B$27*D721))+ ('DGL 4'!$P$17/'DGL 4'!$B$28)*(1-EXP(-'DGL 4'!$B$28*D721))</f>
        <v>2.4573703158708299E-8</v>
      </c>
      <c r="P721" s="21">
        <f>(O721+Systeme!$AA$21)/Systeme!$AA$18</f>
        <v>1.2286851579354149E-11</v>
      </c>
    </row>
    <row r="722" spans="1:16" x14ac:dyDescent="0.25">
      <c r="A722" s="4">
        <f t="shared" si="23"/>
        <v>720</v>
      </c>
      <c r="D722" s="19">
        <f>A722*0.001 *Systeme!$G$6</f>
        <v>720</v>
      </c>
      <c r="F722" s="8">
        <f>('DGL 4'!$P$3/'DGL 4'!$B$26)*(1-EXP(-'DGL 4'!$B$26*D722)) + ('DGL 4'!$P$4/'DGL 4'!$B$27)*(1-EXP(-'DGL 4'!$B$27*D722))+ ('DGL 4'!$P$5/'DGL 4'!$B$28)*(1-EXP(-'DGL 4'!$B$28*D722))</f>
        <v>-14.174294226994721</v>
      </c>
      <c r="G722" s="21">
        <f>(F722+Systeme!$C$21)/Systeme!$C$18</f>
        <v>0.99716514115460109</v>
      </c>
      <c r="I722" s="8">
        <f>('DGL 4'!$P$7/'DGL 4'!$B$26)*(1-EXP(-'DGL 4'!$B$26*D722)) + ('DGL 4'!$P$8/'DGL 4'!$B$27)*(1-EXP(-'DGL 4'!$B$27*D722))+ ('DGL 4'!$P$9/'DGL 4'!$B$28)*(1-EXP(-'DGL 4'!$B$28*D722))</f>
        <v>14.174242930362716</v>
      </c>
      <c r="J722" s="21">
        <f>(I722+Systeme!$K$21)/Systeme!$K$18</f>
        <v>2.8348485860725432E-2</v>
      </c>
      <c r="L722" s="8">
        <f t="shared" si="22"/>
        <v>5.1271955824568234E-5</v>
      </c>
      <c r="M722" s="21">
        <f>(L722+Systeme!$S$21)/Systeme!$S$18</f>
        <v>1.0254391164913647E-7</v>
      </c>
      <c r="O722" s="8">
        <f>('DGL 4'!$P$15/'DGL 4'!$B$26)*(1-EXP(-'DGL 4'!$B$26*D722)) + ('DGL 4'!$P$16/'DGL 4'!$B$27)*(1-EXP(-'DGL 4'!$B$27*D722))+ ('DGL 4'!$P$17/'DGL 4'!$B$28)*(1-EXP(-'DGL 4'!$B$28*D722))</f>
        <v>2.4676180636167E-8</v>
      </c>
      <c r="P722" s="21">
        <f>(O722+Systeme!$AA$21)/Systeme!$AA$18</f>
        <v>1.23380903180835E-11</v>
      </c>
    </row>
    <row r="723" spans="1:16" x14ac:dyDescent="0.25">
      <c r="A723" s="4">
        <f t="shared" si="23"/>
        <v>721</v>
      </c>
      <c r="D723" s="19">
        <f>A723*0.001 *Systeme!$G$6</f>
        <v>721</v>
      </c>
      <c r="F723" s="8">
        <f>('DGL 4'!$P$3/'DGL 4'!$B$26)*(1-EXP(-'DGL 4'!$B$26*D723)) + ('DGL 4'!$P$4/'DGL 4'!$B$27)*(1-EXP(-'DGL 4'!$B$27*D723))+ ('DGL 4'!$P$5/'DGL 4'!$B$28)*(1-EXP(-'DGL 4'!$B$28*D723))</f>
        <v>-14.193670133830324</v>
      </c>
      <c r="G723" s="21">
        <f>(F723+Systeme!$C$21)/Systeme!$C$18</f>
        <v>0.99716126597323396</v>
      </c>
      <c r="I723" s="8">
        <f>('DGL 4'!$P$7/'DGL 4'!$B$26)*(1-EXP(-'DGL 4'!$B$26*D723)) + ('DGL 4'!$P$8/'DGL 4'!$B$27)*(1-EXP(-'DGL 4'!$B$27*D723))+ ('DGL 4'!$P$9/'DGL 4'!$B$28)*(1-EXP(-'DGL 4'!$B$28*D723))</f>
        <v>14.193618695359573</v>
      </c>
      <c r="J723" s="21">
        <f>(I723+Systeme!$K$21)/Systeme!$K$18</f>
        <v>2.8387237390719147E-2</v>
      </c>
      <c r="L723" s="8">
        <f t="shared" si="22"/>
        <v>5.141369193765186E-5</v>
      </c>
      <c r="M723" s="21">
        <f>(L723+Systeme!$S$21)/Systeme!$S$18</f>
        <v>1.0282738387530372E-7</v>
      </c>
      <c r="O723" s="8">
        <f>('DGL 4'!$P$15/'DGL 4'!$B$26)*(1-EXP(-'DGL 4'!$B$26*D723)) + ('DGL 4'!$P$16/'DGL 4'!$B$27)*(1-EXP(-'DGL 4'!$B$27*D723))+ ('DGL 4'!$P$17/'DGL 4'!$B$28)*(1-EXP(-'DGL 4'!$B$28*D723))</f>
        <v>2.4778812746008988E-8</v>
      </c>
      <c r="P723" s="21">
        <f>(O723+Systeme!$AA$21)/Systeme!$AA$18</f>
        <v>1.2389406373004494E-11</v>
      </c>
    </row>
    <row r="724" spans="1:16" x14ac:dyDescent="0.25">
      <c r="A724" s="4">
        <f t="shared" si="23"/>
        <v>722</v>
      </c>
      <c r="D724" s="19">
        <f>A724*0.001 *Systeme!$G$6</f>
        <v>722</v>
      </c>
      <c r="F724" s="8">
        <f>('DGL 4'!$P$3/'DGL 4'!$B$26)*(1-EXP(-'DGL 4'!$B$26*D724)) + ('DGL 4'!$P$4/'DGL 4'!$B$27)*(1-EXP(-'DGL 4'!$B$27*D724))+ ('DGL 4'!$P$5/'DGL 4'!$B$28)*(1-EXP(-'DGL 4'!$B$28*D724))</f>
        <v>-14.213045188150414</v>
      </c>
      <c r="G724" s="21">
        <f>(F724+Systeme!$C$21)/Systeme!$C$18</f>
        <v>0.99715739096236988</v>
      </c>
      <c r="I724" s="8">
        <f>('DGL 4'!$P$7/'DGL 4'!$B$26)*(1-EXP(-'DGL 4'!$B$26*D724)) + ('DGL 4'!$P$8/'DGL 4'!$B$27)*(1-EXP(-'DGL 4'!$B$27*D724))+ ('DGL 4'!$P$9/'DGL 4'!$B$28)*(1-EXP(-'DGL 4'!$B$28*D724))</f>
        <v>14.212993607647155</v>
      </c>
      <c r="J724" s="21">
        <f>(I724+Systeme!$K$21)/Systeme!$K$18</f>
        <v>2.842598721529431E-2</v>
      </c>
      <c r="L724" s="8">
        <f t="shared" si="22"/>
        <v>5.1555621519803942E-5</v>
      </c>
      <c r="M724" s="21">
        <f>(L724+Systeme!$S$21)/Systeme!$S$18</f>
        <v>1.0311124303960788E-7</v>
      </c>
      <c r="O724" s="8">
        <f>('DGL 4'!$P$15/'DGL 4'!$B$26)*(1-EXP(-'DGL 4'!$B$26*D724)) + ('DGL 4'!$P$16/'DGL 4'!$B$27)*(1-EXP(-'DGL 4'!$B$27*D724))+ ('DGL 4'!$P$17/'DGL 4'!$B$28)*(1-EXP(-'DGL 4'!$B$28*D724))</f>
        <v>2.4881739015079202E-8</v>
      </c>
      <c r="P724" s="21">
        <f>(O724+Systeme!$AA$21)/Systeme!$AA$18</f>
        <v>1.2440869507539602E-11</v>
      </c>
    </row>
    <row r="725" spans="1:16" x14ac:dyDescent="0.25">
      <c r="A725" s="4">
        <f t="shared" si="23"/>
        <v>723</v>
      </c>
      <c r="D725" s="19">
        <f>A725*0.001 *Systeme!$G$6</f>
        <v>723</v>
      </c>
      <c r="F725" s="8">
        <f>('DGL 4'!$P$3/'DGL 4'!$B$26)*(1-EXP(-'DGL 4'!$B$26*D725)) + ('DGL 4'!$P$4/'DGL 4'!$B$27)*(1-EXP(-'DGL 4'!$B$27*D725))+ ('DGL 4'!$P$5/'DGL 4'!$B$28)*(1-EXP(-'DGL 4'!$B$28*D725))</f>
        <v>-14.232419389992627</v>
      </c>
      <c r="G725" s="21">
        <f>(F725+Systeme!$C$21)/Systeme!$C$18</f>
        <v>0.99715351612200154</v>
      </c>
      <c r="I725" s="8">
        <f>('DGL 4'!$P$7/'DGL 4'!$B$26)*(1-EXP(-'DGL 4'!$B$26*D725)) + ('DGL 4'!$P$8/'DGL 4'!$B$27)*(1-EXP(-'DGL 4'!$B$27*D725))+ ('DGL 4'!$P$9/'DGL 4'!$B$28)*(1-EXP(-'DGL 4'!$B$28*D725))</f>
        <v>14.2323676672631</v>
      </c>
      <c r="J725" s="21">
        <f>(I725+Systeme!$K$21)/Systeme!$K$18</f>
        <v>2.84647353345262E-2</v>
      </c>
      <c r="L725" s="8">
        <f t="shared" si="22"/>
        <v>5.169774456705847E-5</v>
      </c>
      <c r="M725" s="21">
        <f>(L725+Systeme!$S$21)/Systeme!$S$18</f>
        <v>1.0339548913411694E-7</v>
      </c>
      <c r="O725" s="8">
        <f>('DGL 4'!$P$15/'DGL 4'!$B$26)*(1-EXP(-'DGL 4'!$B$26*D725)) + ('DGL 4'!$P$16/'DGL 4'!$B$27)*(1-EXP(-'DGL 4'!$B$27*D725))+ ('DGL 4'!$P$17/'DGL 4'!$B$28)*(1-EXP(-'DGL 4'!$B$28*D725))</f>
        <v>2.4984959856675509E-8</v>
      </c>
      <c r="P725" s="21">
        <f>(O725+Systeme!$AA$21)/Systeme!$AA$18</f>
        <v>1.2492479928337754E-11</v>
      </c>
    </row>
    <row r="726" spans="1:16" x14ac:dyDescent="0.25">
      <c r="A726" s="4">
        <f t="shared" si="23"/>
        <v>724</v>
      </c>
      <c r="D726" s="19">
        <f>A726*0.001 *Systeme!$G$6</f>
        <v>724</v>
      </c>
      <c r="F726" s="8">
        <f>('DGL 4'!$P$3/'DGL 4'!$B$26)*(1-EXP(-'DGL 4'!$B$26*D726)) + ('DGL 4'!$P$4/'DGL 4'!$B$27)*(1-EXP(-'DGL 4'!$B$27*D726))+ ('DGL 4'!$P$5/'DGL 4'!$B$28)*(1-EXP(-'DGL 4'!$B$28*D726))</f>
        <v>-14.251792739394546</v>
      </c>
      <c r="G726" s="21">
        <f>(F726+Systeme!$C$21)/Systeme!$C$18</f>
        <v>0.99714964145212104</v>
      </c>
      <c r="I726" s="8">
        <f>('DGL 4'!$P$7/'DGL 4'!$B$26)*(1-EXP(-'DGL 4'!$B$26*D726)) + ('DGL 4'!$P$8/'DGL 4'!$B$27)*(1-EXP(-'DGL 4'!$B$27*D726))+ ('DGL 4'!$P$9/'DGL 4'!$B$28)*(1-EXP(-'DGL 4'!$B$28*D726))</f>
        <v>14.251740874244833</v>
      </c>
      <c r="J726" s="21">
        <f>(I726+Systeme!$K$21)/Systeme!$K$18</f>
        <v>2.8503481748489667E-2</v>
      </c>
      <c r="L726" s="8">
        <f t="shared" si="22"/>
        <v>5.1840061098153492E-5</v>
      </c>
      <c r="M726" s="21">
        <f>(L726+Systeme!$S$21)/Systeme!$S$18</f>
        <v>1.0368012219630698E-7</v>
      </c>
      <c r="O726" s="8">
        <f>('DGL 4'!$P$15/'DGL 4'!$B$26)*(1-EXP(-'DGL 4'!$B$26*D726)) + ('DGL 4'!$P$16/'DGL 4'!$B$27)*(1-EXP(-'DGL 4'!$B$27*D726))+ ('DGL 4'!$P$17/'DGL 4'!$B$28)*(1-EXP(-'DGL 4'!$B$28*D726))</f>
        <v>2.5088614628507311E-8</v>
      </c>
      <c r="P726" s="21">
        <f>(O726+Systeme!$AA$21)/Systeme!$AA$18</f>
        <v>1.2544307314253656E-11</v>
      </c>
    </row>
    <row r="727" spans="1:16" x14ac:dyDescent="0.25">
      <c r="A727" s="4">
        <f t="shared" si="23"/>
        <v>725</v>
      </c>
      <c r="D727" s="19">
        <f>A727*0.001 *Systeme!$G$6</f>
        <v>725</v>
      </c>
      <c r="F727" s="8">
        <f>('DGL 4'!$P$3/'DGL 4'!$B$26)*(1-EXP(-'DGL 4'!$B$26*D727)) + ('DGL 4'!$P$4/'DGL 4'!$B$27)*(1-EXP(-'DGL 4'!$B$27*D727))+ ('DGL 4'!$P$5/'DGL 4'!$B$28)*(1-EXP(-'DGL 4'!$B$28*D727))</f>
        <v>-14.271165236393438</v>
      </c>
      <c r="G727" s="21">
        <f>(F727+Systeme!$C$21)/Systeme!$C$18</f>
        <v>0.99714576695272139</v>
      </c>
      <c r="I727" s="8">
        <f>('DGL 4'!$P$7/'DGL 4'!$B$26)*(1-EXP(-'DGL 4'!$B$26*D727)) + ('DGL 4'!$P$8/'DGL 4'!$B$27)*(1-EXP(-'DGL 4'!$B$27*D727))+ ('DGL 4'!$P$9/'DGL 4'!$B$28)*(1-EXP(-'DGL 4'!$B$28*D727))</f>
        <v>14.271113228629972</v>
      </c>
      <c r="J727" s="21">
        <f>(I727+Systeme!$K$21)/Systeme!$K$18</f>
        <v>2.8542226457259942E-2</v>
      </c>
      <c r="L727" s="8">
        <f t="shared" si="22"/>
        <v>5.198257104080178E-5</v>
      </c>
      <c r="M727" s="21">
        <f>(L727+Systeme!$S$21)/Systeme!$S$18</f>
        <v>1.0396514208160355E-7</v>
      </c>
      <c r="O727" s="8">
        <f>('DGL 4'!$P$15/'DGL 4'!$B$26)*(1-EXP(-'DGL 4'!$B$26*D727)) + ('DGL 4'!$P$16/'DGL 4'!$B$27)*(1-EXP(-'DGL 4'!$B$27*D727))+ ('DGL 4'!$P$17/'DGL 4'!$B$28)*(1-EXP(-'DGL 4'!$B$28*D727))</f>
        <v>2.5192425675505531E-8</v>
      </c>
      <c r="P727" s="21">
        <f>(O727+Systeme!$AA$21)/Systeme!$AA$18</f>
        <v>1.2596212837752766E-11</v>
      </c>
    </row>
    <row r="728" spans="1:16" x14ac:dyDescent="0.25">
      <c r="A728" s="4">
        <f t="shared" si="23"/>
        <v>726</v>
      </c>
      <c r="D728" s="19">
        <f>A728*0.001 *Systeme!$G$6</f>
        <v>726</v>
      </c>
      <c r="F728" s="8">
        <f>('DGL 4'!$P$3/'DGL 4'!$B$26)*(1-EXP(-'DGL 4'!$B$26*D728)) + ('DGL 4'!$P$4/'DGL 4'!$B$27)*(1-EXP(-'DGL 4'!$B$27*D728))+ ('DGL 4'!$P$5/'DGL 4'!$B$28)*(1-EXP(-'DGL 4'!$B$28*D728))</f>
        <v>-14.290536881026734</v>
      </c>
      <c r="G728" s="21">
        <f>(F728+Systeme!$C$21)/Systeme!$C$18</f>
        <v>0.9971418926237946</v>
      </c>
      <c r="I728" s="8">
        <f>('DGL 4'!$P$7/'DGL 4'!$B$26)*(1-EXP(-'DGL 4'!$B$26*D728)) + ('DGL 4'!$P$8/'DGL 4'!$B$27)*(1-EXP(-'DGL 4'!$B$27*D728))+ ('DGL 4'!$P$9/'DGL 4'!$B$28)*(1-EXP(-'DGL 4'!$B$28*D728))</f>
        <v>14.290484730455955</v>
      </c>
      <c r="J728" s="21">
        <f>(I728+Systeme!$K$21)/Systeme!$K$18</f>
        <v>2.8580969460911911E-2</v>
      </c>
      <c r="L728" s="8">
        <f t="shared" si="22"/>
        <v>5.2125274385709987E-5</v>
      </c>
      <c r="M728" s="21">
        <f>(L728+Systeme!$S$21)/Systeme!$S$18</f>
        <v>1.0425054877141997E-7</v>
      </c>
      <c r="O728" s="8">
        <f>('DGL 4'!$P$15/'DGL 4'!$B$26)*(1-EXP(-'DGL 4'!$B$26*D728)) + ('DGL 4'!$P$16/'DGL 4'!$B$27)*(1-EXP(-'DGL 4'!$B$27*D728))+ ('DGL 4'!$P$17/'DGL 4'!$B$28)*(1-EXP(-'DGL 4'!$B$28*D728))</f>
        <v>2.5296393409233314E-8</v>
      </c>
      <c r="P728" s="21">
        <f>(O728+Systeme!$AA$21)/Systeme!$AA$18</f>
        <v>1.2648196704616657E-11</v>
      </c>
    </row>
    <row r="729" spans="1:16" x14ac:dyDescent="0.25">
      <c r="A729" s="4">
        <f t="shared" si="23"/>
        <v>727</v>
      </c>
      <c r="D729" s="19">
        <f>A729*0.001 *Systeme!$G$6</f>
        <v>727</v>
      </c>
      <c r="F729" s="8">
        <f>('DGL 4'!$P$3/'DGL 4'!$B$26)*(1-EXP(-'DGL 4'!$B$26*D729)) + ('DGL 4'!$P$4/'DGL 4'!$B$27)*(1-EXP(-'DGL 4'!$B$27*D729))+ ('DGL 4'!$P$5/'DGL 4'!$B$28)*(1-EXP(-'DGL 4'!$B$28*D729))</f>
        <v>-14.309907673332326</v>
      </c>
      <c r="G729" s="21">
        <f>(F729+Systeme!$C$21)/Systeme!$C$18</f>
        <v>0.99713801846533356</v>
      </c>
      <c r="I729" s="8">
        <f>('DGL 4'!$P$7/'DGL 4'!$B$26)*(1-EXP(-'DGL 4'!$B$26*D729)) + ('DGL 4'!$P$8/'DGL 4'!$B$27)*(1-EXP(-'DGL 4'!$B$27*D729))+ ('DGL 4'!$P$9/'DGL 4'!$B$28)*(1-EXP(-'DGL 4'!$B$28*D729))</f>
        <v>14.309855379760341</v>
      </c>
      <c r="J729" s="21">
        <f>(I729+Systeme!$K$21)/Systeme!$K$18</f>
        <v>2.8619710759520682E-2</v>
      </c>
      <c r="L729" s="8">
        <f t="shared" si="22"/>
        <v>5.2268171188527609E-5</v>
      </c>
      <c r="M729" s="21">
        <f>(L729+Systeme!$S$21)/Systeme!$S$18</f>
        <v>1.0453634237705522E-7</v>
      </c>
      <c r="O729" s="8">
        <f>('DGL 4'!$P$15/'DGL 4'!$B$26)*(1-EXP(-'DGL 4'!$B$26*D729)) + ('DGL 4'!$P$16/'DGL 4'!$B$27)*(1-EXP(-'DGL 4'!$B$27*D729))+ ('DGL 4'!$P$17/'DGL 4'!$B$28)*(1-EXP(-'DGL 4'!$B$28*D729))</f>
        <v>2.540079613528104E-8</v>
      </c>
      <c r="P729" s="21">
        <f>(O729+Systeme!$AA$21)/Systeme!$AA$18</f>
        <v>1.2700398067640519E-11</v>
      </c>
    </row>
    <row r="730" spans="1:16" x14ac:dyDescent="0.25">
      <c r="A730" s="4">
        <f t="shared" si="23"/>
        <v>728</v>
      </c>
      <c r="D730" s="19">
        <f>A730*0.001 *Systeme!$G$6</f>
        <v>728</v>
      </c>
      <c r="F730" s="8">
        <f>('DGL 4'!$P$3/'DGL 4'!$B$26)*(1-EXP(-'DGL 4'!$B$26*D730)) + ('DGL 4'!$P$4/'DGL 4'!$B$27)*(1-EXP(-'DGL 4'!$B$27*D730))+ ('DGL 4'!$P$5/'DGL 4'!$B$28)*(1-EXP(-'DGL 4'!$B$28*D730))</f>
        <v>-14.329277613347537</v>
      </c>
      <c r="G730" s="21">
        <f>(F730+Systeme!$C$21)/Systeme!$C$18</f>
        <v>0.99713414447733051</v>
      </c>
      <c r="I730" s="8">
        <f>('DGL 4'!$P$7/'DGL 4'!$B$26)*(1-EXP(-'DGL 4'!$B$26*D730)) + ('DGL 4'!$P$8/'DGL 4'!$B$27)*(1-EXP(-'DGL 4'!$B$27*D730))+ ('DGL 4'!$P$9/'DGL 4'!$B$28)*(1-EXP(-'DGL 4'!$B$28*D730))</f>
        <v>14.329225176580632</v>
      </c>
      <c r="J730" s="21">
        <f>(I730+Systeme!$K$21)/Systeme!$K$18</f>
        <v>2.8658450353161263E-2</v>
      </c>
      <c r="L730" s="8">
        <f t="shared" si="22"/>
        <v>5.2411261409985276E-5</v>
      </c>
      <c r="M730" s="21">
        <f>(L730+Systeme!$S$21)/Systeme!$S$18</f>
        <v>1.0482252281997055E-7</v>
      </c>
      <c r="O730" s="8">
        <f>('DGL 4'!$P$15/'DGL 4'!$B$26)*(1-EXP(-'DGL 4'!$B$26*D730)) + ('DGL 4'!$P$16/'DGL 4'!$B$27)*(1-EXP(-'DGL 4'!$B$27*D730))+ ('DGL 4'!$P$17/'DGL 4'!$B$28)*(1-EXP(-'DGL 4'!$B$28*D730))</f>
        <v>2.5505495487333774E-8</v>
      </c>
      <c r="P730" s="21">
        <f>(O730+Systeme!$AA$21)/Systeme!$AA$18</f>
        <v>1.2752747743666886E-11</v>
      </c>
    </row>
    <row r="731" spans="1:16" x14ac:dyDescent="0.25">
      <c r="A731" s="4">
        <f t="shared" si="23"/>
        <v>729</v>
      </c>
      <c r="D731" s="19">
        <f>A731*0.001 *Systeme!$G$6</f>
        <v>729</v>
      </c>
      <c r="F731" s="8">
        <f>('DGL 4'!$P$3/'DGL 4'!$B$26)*(1-EXP(-'DGL 4'!$B$26*D731)) + ('DGL 4'!$P$4/'DGL 4'!$B$27)*(1-EXP(-'DGL 4'!$B$27*D731))+ ('DGL 4'!$P$5/'DGL 4'!$B$28)*(1-EXP(-'DGL 4'!$B$28*D731))</f>
        <v>-14.348646701109901</v>
      </c>
      <c r="G731" s="21">
        <f>(F731+Systeme!$C$21)/Systeme!$C$18</f>
        <v>0.997130270659778</v>
      </c>
      <c r="I731" s="8">
        <f>('DGL 4'!$P$7/'DGL 4'!$B$26)*(1-EXP(-'DGL 4'!$B$26*D731)) + ('DGL 4'!$P$8/'DGL 4'!$B$27)*(1-EXP(-'DGL 4'!$B$27*D731))+ ('DGL 4'!$P$9/'DGL 4'!$B$28)*(1-EXP(-'DGL 4'!$B$28*D731))</f>
        <v>14.348594120954369</v>
      </c>
      <c r="J731" s="21">
        <f>(I731+Systeme!$K$21)/Systeme!$K$18</f>
        <v>2.8697188241908738E-2</v>
      </c>
      <c r="L731" s="8">
        <f t="shared" si="22"/>
        <v>5.2554545041131381E-5</v>
      </c>
      <c r="M731" s="21">
        <f>(L731+Systeme!$S$21)/Systeme!$S$18</f>
        <v>1.0510909008226276E-7</v>
      </c>
      <c r="O731" s="8">
        <f>('DGL 4'!$P$15/'DGL 4'!$B$26)*(1-EXP(-'DGL 4'!$B$26*D731)) + ('DGL 4'!$P$16/'DGL 4'!$B$27)*(1-EXP(-'DGL 4'!$B$27*D731))+ ('DGL 4'!$P$17/'DGL 4'!$B$28)*(1-EXP(-'DGL 4'!$B$28*D731))</f>
        <v>2.5610491535214136E-8</v>
      </c>
      <c r="P731" s="21">
        <f>(O731+Systeme!$AA$21)/Systeme!$AA$18</f>
        <v>1.2805245767607069E-11</v>
      </c>
    </row>
    <row r="732" spans="1:16" x14ac:dyDescent="0.25">
      <c r="A732" s="4">
        <f t="shared" si="23"/>
        <v>730</v>
      </c>
      <c r="D732" s="19">
        <f>A732*0.001 *Systeme!$G$6</f>
        <v>730</v>
      </c>
      <c r="F732" s="8">
        <f>('DGL 4'!$P$3/'DGL 4'!$B$26)*(1-EXP(-'DGL 4'!$B$26*D732)) + ('DGL 4'!$P$4/'DGL 4'!$B$27)*(1-EXP(-'DGL 4'!$B$27*D732))+ ('DGL 4'!$P$5/'DGL 4'!$B$28)*(1-EXP(-'DGL 4'!$B$28*D732))</f>
        <v>-14.368014936656735</v>
      </c>
      <c r="G732" s="21">
        <f>(F732+Systeme!$C$21)/Systeme!$C$18</f>
        <v>0.9971263970126687</v>
      </c>
      <c r="I732" s="8">
        <f>('DGL 4'!$P$7/'DGL 4'!$B$26)*(1-EXP(-'DGL 4'!$B$26*D732)) + ('DGL 4'!$P$8/'DGL 4'!$B$27)*(1-EXP(-'DGL 4'!$B$27*D732))+ ('DGL 4'!$P$9/'DGL 4'!$B$28)*(1-EXP(-'DGL 4'!$B$28*D732))</f>
        <v>14.367962212919055</v>
      </c>
      <c r="J732" s="21">
        <f>(I732+Systeme!$K$21)/Systeme!$K$18</f>
        <v>2.8735924425838111E-2</v>
      </c>
      <c r="L732" s="8">
        <f t="shared" si="22"/>
        <v>5.2698022033813904E-5</v>
      </c>
      <c r="M732" s="21">
        <f>(L732+Systeme!$S$21)/Systeme!$S$18</f>
        <v>1.0539604406762781E-7</v>
      </c>
      <c r="O732" s="8">
        <f>('DGL 4'!$P$15/'DGL 4'!$B$26)*(1-EXP(-'DGL 4'!$B$26*D732)) + ('DGL 4'!$P$16/'DGL 4'!$B$27)*(1-EXP(-'DGL 4'!$B$27*D732))+ ('DGL 4'!$P$17/'DGL 4'!$B$28)*(1-EXP(-'DGL 4'!$B$28*D732))</f>
        <v>2.5715645913474555E-8</v>
      </c>
      <c r="P732" s="21">
        <f>(O732+Systeme!$AA$21)/Systeme!$AA$18</f>
        <v>1.2857822956737278E-11</v>
      </c>
    </row>
    <row r="733" spans="1:16" x14ac:dyDescent="0.25">
      <c r="A733" s="4">
        <f t="shared" si="23"/>
        <v>731</v>
      </c>
      <c r="D733" s="19">
        <f>A733*0.001 *Systeme!$G$6</f>
        <v>731</v>
      </c>
      <c r="F733" s="8">
        <f>('DGL 4'!$P$3/'DGL 4'!$B$26)*(1-EXP(-'DGL 4'!$B$26*D733)) + ('DGL 4'!$P$4/'DGL 4'!$B$27)*(1-EXP(-'DGL 4'!$B$27*D733))+ ('DGL 4'!$P$5/'DGL 4'!$B$28)*(1-EXP(-'DGL 4'!$B$28*D733))</f>
        <v>-14.387382320025839</v>
      </c>
      <c r="G733" s="21">
        <f>(F733+Systeme!$C$21)/Systeme!$C$18</f>
        <v>0.99712252353599484</v>
      </c>
      <c r="I733" s="8">
        <f>('DGL 4'!$P$7/'DGL 4'!$B$26)*(1-EXP(-'DGL 4'!$B$26*D733)) + ('DGL 4'!$P$8/'DGL 4'!$B$27)*(1-EXP(-'DGL 4'!$B$27*D733))+ ('DGL 4'!$P$9/'DGL 4'!$B$28)*(1-EXP(-'DGL 4'!$B$28*D733))</f>
        <v>14.387329452512146</v>
      </c>
      <c r="J733" s="21">
        <f>(I733+Systeme!$K$21)/Systeme!$K$18</f>
        <v>2.8774658905024293E-2</v>
      </c>
      <c r="L733" s="8">
        <f t="shared" si="22"/>
        <v>5.2841692456287708E-5</v>
      </c>
      <c r="M733" s="21">
        <f>(L733+Systeme!$S$21)/Systeme!$S$18</f>
        <v>1.0568338491257541E-7</v>
      </c>
      <c r="O733" s="8">
        <f>('DGL 4'!$P$15/'DGL 4'!$B$26)*(1-EXP(-'DGL 4'!$B$26*D733)) + ('DGL 4'!$P$16/'DGL 4'!$B$27)*(1-EXP(-'DGL 4'!$B$27*D733))+ ('DGL 4'!$P$17/'DGL 4'!$B$28)*(1-EXP(-'DGL 4'!$B$28*D733))</f>
        <v>2.5821236756835148E-8</v>
      </c>
      <c r="P733" s="21">
        <f>(O733+Systeme!$AA$21)/Systeme!$AA$18</f>
        <v>1.2910618378417574E-11</v>
      </c>
    </row>
    <row r="734" spans="1:16" x14ac:dyDescent="0.25">
      <c r="A734" s="4">
        <f t="shared" si="23"/>
        <v>732</v>
      </c>
      <c r="D734" s="19">
        <f>A734*0.001 *Systeme!$G$6</f>
        <v>732</v>
      </c>
      <c r="F734" s="8">
        <f>('DGL 4'!$P$3/'DGL 4'!$B$26)*(1-EXP(-'DGL 4'!$B$26*D734)) + ('DGL 4'!$P$4/'DGL 4'!$B$27)*(1-EXP(-'DGL 4'!$B$27*D734))+ ('DGL 4'!$P$5/'DGL 4'!$B$28)*(1-EXP(-'DGL 4'!$B$28*D734))</f>
        <v>-14.406748851254475</v>
      </c>
      <c r="G734" s="21">
        <f>(F734+Systeme!$C$21)/Systeme!$C$18</f>
        <v>0.9971186502297491</v>
      </c>
      <c r="I734" s="8">
        <f>('DGL 4'!$P$7/'DGL 4'!$B$26)*(1-EXP(-'DGL 4'!$B$26*D734)) + ('DGL 4'!$P$8/'DGL 4'!$B$27)*(1-EXP(-'DGL 4'!$B$27*D734))+ ('DGL 4'!$P$9/'DGL 4'!$B$28)*(1-EXP(-'DGL 4'!$B$28*D734))</f>
        <v>14.406695839771263</v>
      </c>
      <c r="J734" s="21">
        <f>(I734+Systeme!$K$21)/Systeme!$K$18</f>
        <v>2.8813391679542527E-2</v>
      </c>
      <c r="L734" s="8">
        <f t="shared" si="22"/>
        <v>5.2985556225266118E-5</v>
      </c>
      <c r="M734" s="21">
        <f>(L734+Systeme!$S$21)/Systeme!$S$18</f>
        <v>1.0597111245053223E-7</v>
      </c>
      <c r="O734" s="8">
        <f>('DGL 4'!$P$15/'DGL 4'!$B$26)*(1-EXP(-'DGL 4'!$B$26*D734)) + ('DGL 4'!$P$16/'DGL 4'!$B$27)*(1-EXP(-'DGL 4'!$B$27*D734))+ ('DGL 4'!$P$17/'DGL 4'!$B$28)*(1-EXP(-'DGL 4'!$B$28*D734))</f>
        <v>2.5926986751533682E-8</v>
      </c>
      <c r="P734" s="21">
        <f>(O734+Systeme!$AA$21)/Systeme!$AA$18</f>
        <v>1.2963493375766841E-11</v>
      </c>
    </row>
    <row r="735" spans="1:16" x14ac:dyDescent="0.25">
      <c r="A735" s="4">
        <f t="shared" si="23"/>
        <v>733</v>
      </c>
      <c r="D735" s="19">
        <f>A735*0.001 *Systeme!$G$6</f>
        <v>733</v>
      </c>
      <c r="F735" s="8">
        <f>('DGL 4'!$P$3/'DGL 4'!$B$26)*(1-EXP(-'DGL 4'!$B$26*D735)) + ('DGL 4'!$P$4/'DGL 4'!$B$27)*(1-EXP(-'DGL 4'!$B$27*D735))+ ('DGL 4'!$P$5/'DGL 4'!$B$28)*(1-EXP(-'DGL 4'!$B$28*D735))</f>
        <v>-14.426114530380389</v>
      </c>
      <c r="G735" s="21">
        <f>(F735+Systeme!$C$21)/Systeme!$C$18</f>
        <v>0.99711477709392382</v>
      </c>
      <c r="I735" s="8">
        <f>('DGL 4'!$P$7/'DGL 4'!$B$26)*(1-EXP(-'DGL 4'!$B$26*D735)) + ('DGL 4'!$P$8/'DGL 4'!$B$27)*(1-EXP(-'DGL 4'!$B$27*D735))+ ('DGL 4'!$P$9/'DGL 4'!$B$28)*(1-EXP(-'DGL 4'!$B$28*D735))</f>
        <v>14.426061374733816</v>
      </c>
      <c r="J735" s="21">
        <f>(I735+Systeme!$K$21)/Systeme!$K$18</f>
        <v>2.8852122749467631E-2</v>
      </c>
      <c r="L735" s="8">
        <f t="shared" si="22"/>
        <v>5.3129613398344554E-5</v>
      </c>
      <c r="M735" s="21">
        <f>(L735+Systeme!$S$21)/Systeme!$S$18</f>
        <v>1.0625922679668911E-7</v>
      </c>
      <c r="O735" s="8">
        <f>('DGL 4'!$P$15/'DGL 4'!$B$26)*(1-EXP(-'DGL 4'!$B$26*D735)) + ('DGL 4'!$P$16/'DGL 4'!$B$27)*(1-EXP(-'DGL 4'!$B$27*D735))+ ('DGL 4'!$P$17/'DGL 4'!$B$28)*(1-EXP(-'DGL 4'!$B$28*D735))</f>
        <v>2.6033174033591316E-8</v>
      </c>
      <c r="P735" s="21">
        <f>(O735+Systeme!$AA$21)/Systeme!$AA$18</f>
        <v>1.3016587016795658E-11</v>
      </c>
    </row>
    <row r="736" spans="1:16" x14ac:dyDescent="0.25">
      <c r="A736" s="4">
        <f t="shared" si="23"/>
        <v>734</v>
      </c>
      <c r="D736" s="19">
        <f>A736*0.001 *Systeme!$G$6</f>
        <v>734</v>
      </c>
      <c r="F736" s="8">
        <f>('DGL 4'!$P$3/'DGL 4'!$B$26)*(1-EXP(-'DGL 4'!$B$26*D736)) + ('DGL 4'!$P$4/'DGL 4'!$B$27)*(1-EXP(-'DGL 4'!$B$27*D736))+ ('DGL 4'!$P$5/'DGL 4'!$B$28)*(1-EXP(-'DGL 4'!$B$28*D736))</f>
        <v>-14.445479357440796</v>
      </c>
      <c r="G736" s="21">
        <f>(F736+Systeme!$C$21)/Systeme!$C$18</f>
        <v>0.99711090412851189</v>
      </c>
      <c r="I736" s="8">
        <f>('DGL 4'!$P$7/'DGL 4'!$B$26)*(1-EXP(-'DGL 4'!$B$26*D736)) + ('DGL 4'!$P$8/'DGL 4'!$B$27)*(1-EXP(-'DGL 4'!$B$27*D736))+ ('DGL 4'!$P$9/'DGL 4'!$B$28)*(1-EXP(-'DGL 4'!$B$28*D736))</f>
        <v>14.44542605743737</v>
      </c>
      <c r="J736" s="21">
        <f>(I736+Systeme!$K$21)/Systeme!$K$18</f>
        <v>2.889085211487474E-2</v>
      </c>
      <c r="L736" s="8">
        <f t="shared" si="22"/>
        <v>5.3273863904842577E-5</v>
      </c>
      <c r="M736" s="21">
        <f>(L736+Systeme!$S$21)/Systeme!$S$18</f>
        <v>1.0654772780968516E-7</v>
      </c>
      <c r="O736" s="8">
        <f>('DGL 4'!$P$15/'DGL 4'!$B$26)*(1-EXP(-'DGL 4'!$B$26*D736)) + ('DGL 4'!$P$16/'DGL 4'!$B$27)*(1-EXP(-'DGL 4'!$B$27*D736))+ ('DGL 4'!$P$17/'DGL 4'!$B$28)*(1-EXP(-'DGL 4'!$B$28*D736))</f>
        <v>2.6139521117508197E-8</v>
      </c>
      <c r="P736" s="21">
        <f>(O736+Systeme!$AA$21)/Systeme!$AA$18</f>
        <v>1.3069760558754098E-11</v>
      </c>
    </row>
    <row r="737" spans="1:16" x14ac:dyDescent="0.25">
      <c r="A737" s="4">
        <f t="shared" si="23"/>
        <v>735</v>
      </c>
      <c r="D737" s="19">
        <f>A737*0.001 *Systeme!$G$6</f>
        <v>735</v>
      </c>
      <c r="F737" s="8">
        <f>('DGL 4'!$P$3/'DGL 4'!$B$26)*(1-EXP(-'DGL 4'!$B$26*D737)) + ('DGL 4'!$P$4/'DGL 4'!$B$27)*(1-EXP(-'DGL 4'!$B$27*D737))+ ('DGL 4'!$P$5/'DGL 4'!$B$28)*(1-EXP(-'DGL 4'!$B$28*D737))</f>
        <v>-14.464843332473333</v>
      </c>
      <c r="G737" s="21">
        <f>(F737+Systeme!$C$21)/Systeme!$C$18</f>
        <v>0.99710703133350531</v>
      </c>
      <c r="I737" s="8">
        <f>('DGL 4'!$P$7/'DGL 4'!$B$26)*(1-EXP(-'DGL 4'!$B$26*D737)) + ('DGL 4'!$P$8/'DGL 4'!$B$27)*(1-EXP(-'DGL 4'!$B$27*D737))+ ('DGL 4'!$P$9/'DGL 4'!$B$28)*(1-EXP(-'DGL 4'!$B$28*D737))</f>
        <v>14.4647898879194</v>
      </c>
      <c r="J737" s="21">
        <f>(I737+Systeme!$K$21)/Systeme!$K$18</f>
        <v>2.89295797758388E-2</v>
      </c>
      <c r="L737" s="8">
        <f t="shared" si="22"/>
        <v>5.3418307765102854E-5</v>
      </c>
      <c r="M737" s="21">
        <f>(L737+Systeme!$S$21)/Systeme!$S$18</f>
        <v>1.0683661553020571E-7</v>
      </c>
      <c r="O737" s="8">
        <f>('DGL 4'!$P$15/'DGL 4'!$B$26)*(1-EXP(-'DGL 4'!$B$26*D737)) + ('DGL 4'!$P$16/'DGL 4'!$B$27)*(1-EXP(-'DGL 4'!$B$27*D737))+ ('DGL 4'!$P$17/'DGL 4'!$B$28)*(1-EXP(-'DGL 4'!$B$28*D737))</f>
        <v>2.6246167532731346E-8</v>
      </c>
      <c r="P737" s="21">
        <f>(O737+Systeme!$AA$21)/Systeme!$AA$18</f>
        <v>1.3123083766365674E-11</v>
      </c>
    </row>
    <row r="738" spans="1:16" x14ac:dyDescent="0.25">
      <c r="A738" s="4">
        <f t="shared" si="23"/>
        <v>736</v>
      </c>
      <c r="D738" s="19">
        <f>A738*0.001 *Systeme!$G$6</f>
        <v>736</v>
      </c>
      <c r="F738" s="8">
        <f>('DGL 4'!$P$3/'DGL 4'!$B$26)*(1-EXP(-'DGL 4'!$B$26*D738)) + ('DGL 4'!$P$4/'DGL 4'!$B$27)*(1-EXP(-'DGL 4'!$B$27*D738))+ ('DGL 4'!$P$5/'DGL 4'!$B$28)*(1-EXP(-'DGL 4'!$B$28*D738))</f>
        <v>-14.484206455515528</v>
      </c>
      <c r="G738" s="21">
        <f>(F738+Systeme!$C$21)/Systeme!$C$18</f>
        <v>0.99710315870889676</v>
      </c>
      <c r="I738" s="8">
        <f>('DGL 4'!$P$7/'DGL 4'!$B$26)*(1-EXP(-'DGL 4'!$B$26*D738)) + ('DGL 4'!$P$8/'DGL 4'!$B$27)*(1-EXP(-'DGL 4'!$B$27*D738))+ ('DGL 4'!$P$9/'DGL 4'!$B$28)*(1-EXP(-'DGL 4'!$B$28*D738))</f>
        <v>14.484152866217444</v>
      </c>
      <c r="J738" s="21">
        <f>(I738+Systeme!$K$21)/Systeme!$K$18</f>
        <v>2.896830573243489E-2</v>
      </c>
      <c r="L738" s="8">
        <f t="shared" si="22"/>
        <v>5.3562944970173346E-5</v>
      </c>
      <c r="M738" s="21">
        <f>(L738+Systeme!$S$21)/Systeme!$S$18</f>
        <v>1.0712588994034669E-7</v>
      </c>
      <c r="O738" s="8">
        <f>('DGL 4'!$P$15/'DGL 4'!$B$26)*(1-EXP(-'DGL 4'!$B$26*D738)) + ('DGL 4'!$P$16/'DGL 4'!$B$27)*(1-EXP(-'DGL 4'!$B$27*D738))+ ('DGL 4'!$P$17/'DGL 4'!$B$28)*(1-EXP(-'DGL 4'!$B$28*D738))</f>
        <v>2.6353113349517066E-8</v>
      </c>
      <c r="P738" s="21">
        <f>(O738+Systeme!$AA$21)/Systeme!$AA$18</f>
        <v>1.3176556674758533E-11</v>
      </c>
    </row>
    <row r="739" spans="1:16" x14ac:dyDescent="0.25">
      <c r="A739" s="4">
        <f t="shared" si="23"/>
        <v>737</v>
      </c>
      <c r="D739" s="19">
        <f>A739*0.001 *Systeme!$G$6</f>
        <v>737</v>
      </c>
      <c r="F739" s="8">
        <f>('DGL 4'!$P$3/'DGL 4'!$B$26)*(1-EXP(-'DGL 4'!$B$26*D739)) + ('DGL 4'!$P$4/'DGL 4'!$B$27)*(1-EXP(-'DGL 4'!$B$27*D739))+ ('DGL 4'!$P$5/'DGL 4'!$B$28)*(1-EXP(-'DGL 4'!$B$28*D739))</f>
        <v>-14.503568726605023</v>
      </c>
      <c r="G739" s="21">
        <f>(F739+Systeme!$C$21)/Systeme!$C$18</f>
        <v>0.99709928625467892</v>
      </c>
      <c r="I739" s="8">
        <f>('DGL 4'!$P$7/'DGL 4'!$B$26)*(1-EXP(-'DGL 4'!$B$26*D739)) + ('DGL 4'!$P$8/'DGL 4'!$B$27)*(1-EXP(-'DGL 4'!$B$27*D739))+ ('DGL 4'!$P$9/'DGL 4'!$B$28)*(1-EXP(-'DGL 4'!$B$28*D739))</f>
        <v>14.503514992368979</v>
      </c>
      <c r="J739" s="21">
        <f>(I739+Systeme!$K$21)/Systeme!$K$18</f>
        <v>2.9007029984737958E-2</v>
      </c>
      <c r="L739" s="8">
        <f t="shared" si="22"/>
        <v>5.3707775545726658E-5</v>
      </c>
      <c r="M739" s="21">
        <f>(L739+Systeme!$S$21)/Systeme!$S$18</f>
        <v>1.0741555109145331E-7</v>
      </c>
      <c r="O739" s="8">
        <f>('DGL 4'!$P$15/'DGL 4'!$B$26)*(1-EXP(-'DGL 4'!$B$26*D739)) + ('DGL 4'!$P$16/'DGL 4'!$B$27)*(1-EXP(-'DGL 4'!$B$27*D739))+ ('DGL 4'!$P$17/'DGL 4'!$B$28)*(1-EXP(-'DGL 4'!$B$28*D739))</f>
        <v>2.6460498096445018E-8</v>
      </c>
      <c r="P739" s="21">
        <f>(O739+Systeme!$AA$21)/Systeme!$AA$18</f>
        <v>1.3230249048222509E-11</v>
      </c>
    </row>
    <row r="740" spans="1:16" x14ac:dyDescent="0.25">
      <c r="A740" s="4">
        <f t="shared" si="23"/>
        <v>738</v>
      </c>
      <c r="D740" s="19">
        <f>A740*0.001 *Systeme!$G$6</f>
        <v>738</v>
      </c>
      <c r="F740" s="8">
        <f>('DGL 4'!$P$3/'DGL 4'!$B$26)*(1-EXP(-'DGL 4'!$B$26*D740)) + ('DGL 4'!$P$4/'DGL 4'!$B$27)*(1-EXP(-'DGL 4'!$B$27*D740))+ ('DGL 4'!$P$5/'DGL 4'!$B$28)*(1-EXP(-'DGL 4'!$B$28*D740))</f>
        <v>-14.522930145778979</v>
      </c>
      <c r="G740" s="21">
        <f>(F740+Systeme!$C$21)/Systeme!$C$18</f>
        <v>0.99709541397084411</v>
      </c>
      <c r="I740" s="8">
        <f>('DGL 4'!$P$7/'DGL 4'!$B$26)*(1-EXP(-'DGL 4'!$B$26*D740)) + ('DGL 4'!$P$8/'DGL 4'!$B$27)*(1-EXP(-'DGL 4'!$B$27*D740))+ ('DGL 4'!$P$9/'DGL 4'!$B$28)*(1-EXP(-'DGL 4'!$B$28*D740))</f>
        <v>14.522876266411515</v>
      </c>
      <c r="J740" s="21">
        <f>(I740+Systeme!$K$21)/Systeme!$K$18</f>
        <v>2.904575253282303E-2</v>
      </c>
      <c r="L740" s="8">
        <f t="shared" si="22"/>
        <v>5.3852799419476429E-5</v>
      </c>
      <c r="M740" s="21">
        <f>(L740+Systeme!$S$21)/Systeme!$S$18</f>
        <v>1.0770559883895286E-7</v>
      </c>
      <c r="O740" s="8">
        <f>('DGL 4'!$P$15/'DGL 4'!$B$26)*(1-EXP(-'DGL 4'!$B$26*D740)) + ('DGL 4'!$P$16/'DGL 4'!$B$27)*(1-EXP(-'DGL 4'!$B$27*D740))+ ('DGL 4'!$P$17/'DGL 4'!$B$28)*(1-EXP(-'DGL 4'!$B$28*D740))</f>
        <v>2.6568044117578765E-8</v>
      </c>
      <c r="P740" s="21">
        <f>(O740+Systeme!$AA$21)/Systeme!$AA$18</f>
        <v>1.3284022058789382E-11</v>
      </c>
    </row>
    <row r="741" spans="1:16" x14ac:dyDescent="0.25">
      <c r="A741" s="4">
        <f t="shared" si="23"/>
        <v>739</v>
      </c>
      <c r="D741" s="19">
        <f>A741*0.001 *Systeme!$G$6</f>
        <v>739</v>
      </c>
      <c r="F741" s="8">
        <f>('DGL 4'!$P$3/'DGL 4'!$B$26)*(1-EXP(-'DGL 4'!$B$26*D741)) + ('DGL 4'!$P$4/'DGL 4'!$B$27)*(1-EXP(-'DGL 4'!$B$27*D741))+ ('DGL 4'!$P$5/'DGL 4'!$B$28)*(1-EXP(-'DGL 4'!$B$28*D741))</f>
        <v>-14.542290713074875</v>
      </c>
      <c r="G741" s="21">
        <f>(F741+Systeme!$C$21)/Systeme!$C$18</f>
        <v>0.99709154185738502</v>
      </c>
      <c r="I741" s="8">
        <f>('DGL 4'!$P$7/'DGL 4'!$B$26)*(1-EXP(-'DGL 4'!$B$26*D741)) + ('DGL 4'!$P$8/'DGL 4'!$B$27)*(1-EXP(-'DGL 4'!$B$27*D741))+ ('DGL 4'!$P$9/'DGL 4'!$B$28)*(1-EXP(-'DGL 4'!$B$28*D741))</f>
        <v>14.542236688382548</v>
      </c>
      <c r="J741" s="21">
        <f>(I741+Systeme!$K$21)/Systeme!$K$18</f>
        <v>2.9084473376765098E-2</v>
      </c>
      <c r="L741" s="8">
        <f t="shared" si="22"/>
        <v>5.3998016574853449E-5</v>
      </c>
      <c r="M741" s="21">
        <f>(L741+Systeme!$S$21)/Systeme!$S$18</f>
        <v>1.079960331497069E-7</v>
      </c>
      <c r="O741" s="8">
        <f>('DGL 4'!$P$15/'DGL 4'!$B$26)*(1-EXP(-'DGL 4'!$B$26*D741)) + ('DGL 4'!$P$16/'DGL 4'!$B$27)*(1-EXP(-'DGL 4'!$B$27*D741))+ ('DGL 4'!$P$17/'DGL 4'!$B$28)*(1-EXP(-'DGL 4'!$B$28*D741))</f>
        <v>2.6675751994918034E-8</v>
      </c>
      <c r="P741" s="21">
        <f>(O741+Systeme!$AA$21)/Systeme!$AA$18</f>
        <v>1.3337875997459017E-11</v>
      </c>
    </row>
    <row r="742" spans="1:16" x14ac:dyDescent="0.25">
      <c r="A742" s="4">
        <f t="shared" si="23"/>
        <v>740</v>
      </c>
      <c r="D742" s="19">
        <f>A742*0.001 *Systeme!$G$6</f>
        <v>740</v>
      </c>
      <c r="F742" s="8">
        <f>('DGL 4'!$P$3/'DGL 4'!$B$26)*(1-EXP(-'DGL 4'!$B$26*D742)) + ('DGL 4'!$P$4/'DGL 4'!$B$27)*(1-EXP(-'DGL 4'!$B$27*D742))+ ('DGL 4'!$P$5/'DGL 4'!$B$28)*(1-EXP(-'DGL 4'!$B$28*D742))</f>
        <v>-14.561650428530561</v>
      </c>
      <c r="G742" s="21">
        <f>(F742+Systeme!$C$21)/Systeme!$C$18</f>
        <v>0.99708766991429387</v>
      </c>
      <c r="I742" s="8">
        <f>('DGL 4'!$P$7/'DGL 4'!$B$26)*(1-EXP(-'DGL 4'!$B$26*D742)) + ('DGL 4'!$P$8/'DGL 4'!$B$27)*(1-EXP(-'DGL 4'!$B$27*D742))+ ('DGL 4'!$P$9/'DGL 4'!$B$28)*(1-EXP(-'DGL 4'!$B$28*D742))</f>
        <v>14.561596258319584</v>
      </c>
      <c r="J742" s="21">
        <f>(I742+Systeme!$K$21)/Systeme!$K$18</f>
        <v>2.9123192516639168E-2</v>
      </c>
      <c r="L742" s="8">
        <f t="shared" si="22"/>
        <v>5.4143427076559E-5</v>
      </c>
      <c r="M742" s="21">
        <f>(L742+Systeme!$S$21)/Systeme!$S$18</f>
        <v>1.08286854153118E-7</v>
      </c>
      <c r="O742" s="8">
        <f>('DGL 4'!$P$15/'DGL 4'!$B$26)*(1-EXP(-'DGL 4'!$B$26*D742)) + ('DGL 4'!$P$16/'DGL 4'!$B$27)*(1-EXP(-'DGL 4'!$B$27*D742))+ ('DGL 4'!$P$17/'DGL 4'!$B$28)*(1-EXP(-'DGL 4'!$B$28*D742))</f>
        <v>2.6783899864050303E-8</v>
      </c>
      <c r="P742" s="21">
        <f>(O742+Systeme!$AA$21)/Systeme!$AA$18</f>
        <v>1.3391949932025152E-11</v>
      </c>
    </row>
    <row r="743" spans="1:16" x14ac:dyDescent="0.25">
      <c r="A743" s="4">
        <f t="shared" si="23"/>
        <v>741</v>
      </c>
      <c r="D743" s="19">
        <f>A743*0.001 *Systeme!$G$6</f>
        <v>741</v>
      </c>
      <c r="F743" s="8">
        <f>('DGL 4'!$P$3/'DGL 4'!$B$26)*(1-EXP(-'DGL 4'!$B$26*D743)) + ('DGL 4'!$P$4/'DGL 4'!$B$27)*(1-EXP(-'DGL 4'!$B$27*D743))+ ('DGL 4'!$P$5/'DGL 4'!$B$28)*(1-EXP(-'DGL 4'!$B$28*D743))</f>
        <v>-14.581009292183355</v>
      </c>
      <c r="G743" s="21">
        <f>(F743+Systeme!$C$21)/Systeme!$C$18</f>
        <v>0.99708379814156323</v>
      </c>
      <c r="I743" s="8">
        <f>('DGL 4'!$P$7/'DGL 4'!$B$26)*(1-EXP(-'DGL 4'!$B$26*D743)) + ('DGL 4'!$P$8/'DGL 4'!$B$27)*(1-EXP(-'DGL 4'!$B$27*D743))+ ('DGL 4'!$P$9/'DGL 4'!$B$28)*(1-EXP(-'DGL 4'!$B$28*D743))</f>
        <v>14.580954976260127</v>
      </c>
      <c r="J743" s="21">
        <f>(I743+Systeme!$K$21)/Systeme!$K$18</f>
        <v>2.9161909952520253E-2</v>
      </c>
      <c r="L743" s="8">
        <f t="shared" si="22"/>
        <v>5.4289030878389589E-5</v>
      </c>
      <c r="M743" s="21">
        <f>(L743+Systeme!$S$21)/Systeme!$S$18</f>
        <v>1.0857806175677918E-7</v>
      </c>
      <c r="O743" s="8">
        <f>('DGL 4'!$P$15/'DGL 4'!$B$26)*(1-EXP(-'DGL 4'!$B$26*D743)) + ('DGL 4'!$P$16/'DGL 4'!$B$27)*(1-EXP(-'DGL 4'!$B$27*D743))+ ('DGL 4'!$P$17/'DGL 4'!$B$28)*(1-EXP(-'DGL 4'!$B$28*D743))</f>
        <v>2.6892349187356696E-8</v>
      </c>
      <c r="P743" s="21">
        <f>(O743+Systeme!$AA$21)/Systeme!$AA$18</f>
        <v>1.3446174593678348E-11</v>
      </c>
    </row>
    <row r="744" spans="1:16" x14ac:dyDescent="0.25">
      <c r="A744" s="4">
        <f t="shared" si="23"/>
        <v>742</v>
      </c>
      <c r="D744" s="19">
        <f>A744*0.001 *Systeme!$G$6</f>
        <v>742</v>
      </c>
      <c r="F744" s="8">
        <f>('DGL 4'!$P$3/'DGL 4'!$B$26)*(1-EXP(-'DGL 4'!$B$26*D744)) + ('DGL 4'!$P$4/'DGL 4'!$B$27)*(1-EXP(-'DGL 4'!$B$27*D744))+ ('DGL 4'!$P$5/'DGL 4'!$B$28)*(1-EXP(-'DGL 4'!$B$28*D744))</f>
        <v>-14.600367304070687</v>
      </c>
      <c r="G744" s="21">
        <f>(F744+Systeme!$C$21)/Systeme!$C$18</f>
        <v>0.99707992653918587</v>
      </c>
      <c r="I744" s="8">
        <f>('DGL 4'!$P$7/'DGL 4'!$B$26)*(1-EXP(-'DGL 4'!$B$26*D744)) + ('DGL 4'!$P$8/'DGL 4'!$B$27)*(1-EXP(-'DGL 4'!$B$27*D744))+ ('DGL 4'!$P$9/'DGL 4'!$B$28)*(1-EXP(-'DGL 4'!$B$28*D744))</f>
        <v>14.600312842241612</v>
      </c>
      <c r="J744" s="21">
        <f>(I744+Systeme!$K$21)/Systeme!$K$18</f>
        <v>2.9200625684483224E-2</v>
      </c>
      <c r="L744" s="8">
        <f t="shared" si="22"/>
        <v>5.4434827974435013E-5</v>
      </c>
      <c r="M744" s="21">
        <f>(L744+Systeme!$S$21)/Systeme!$S$18</f>
        <v>1.0886965594887003E-7</v>
      </c>
      <c r="O744" s="8">
        <f>('DGL 4'!$P$15/'DGL 4'!$B$26)*(1-EXP(-'DGL 4'!$B$26*D744)) + ('DGL 4'!$P$16/'DGL 4'!$B$27)*(1-EXP(-'DGL 4'!$B$27*D744))+ ('DGL 4'!$P$17/'DGL 4'!$B$28)*(1-EXP(-'DGL 4'!$B$28*D744))</f>
        <v>2.7001100545969575E-8</v>
      </c>
      <c r="P744" s="21">
        <f>(O744+Systeme!$AA$21)/Systeme!$AA$18</f>
        <v>1.3500550272984788E-11</v>
      </c>
    </row>
    <row r="745" spans="1:16" x14ac:dyDescent="0.25">
      <c r="A745" s="4">
        <f t="shared" si="23"/>
        <v>743</v>
      </c>
      <c r="D745" s="19">
        <f>A745*0.001 *Systeme!$G$6</f>
        <v>743</v>
      </c>
      <c r="F745" s="8">
        <f>('DGL 4'!$P$3/'DGL 4'!$B$26)*(1-EXP(-'DGL 4'!$B$26*D745)) + ('DGL 4'!$P$4/'DGL 4'!$B$27)*(1-EXP(-'DGL 4'!$B$27*D745))+ ('DGL 4'!$P$5/'DGL 4'!$B$28)*(1-EXP(-'DGL 4'!$B$28*D745))</f>
        <v>-14.619724464229982</v>
      </c>
      <c r="G745" s="21">
        <f>(F745+Systeme!$C$21)/Systeme!$C$18</f>
        <v>0.99707605510715402</v>
      </c>
      <c r="I745" s="8">
        <f>('DGL 4'!$P$7/'DGL 4'!$B$26)*(1-EXP(-'DGL 4'!$B$26*D745)) + ('DGL 4'!$P$8/'DGL 4'!$B$27)*(1-EXP(-'DGL 4'!$B$27*D745))+ ('DGL 4'!$P$9/'DGL 4'!$B$28)*(1-EXP(-'DGL 4'!$B$28*D745))</f>
        <v>14.619669856301648</v>
      </c>
      <c r="J745" s="21">
        <f>(I745+Systeme!$K$21)/Systeme!$K$18</f>
        <v>2.9239339712603295E-2</v>
      </c>
      <c r="L745" s="8">
        <f t="shared" si="22"/>
        <v>5.458081831883092E-5</v>
      </c>
      <c r="M745" s="21">
        <f>(L745+Systeme!$S$21)/Systeme!$S$18</f>
        <v>1.0916163663766185E-7</v>
      </c>
      <c r="O745" s="8">
        <f>('DGL 4'!$P$15/'DGL 4'!$B$26)*(1-EXP(-'DGL 4'!$B$26*D745)) + ('DGL 4'!$P$16/'DGL 4'!$B$27)*(1-EXP(-'DGL 4'!$B$27*D745))+ ('DGL 4'!$P$17/'DGL 4'!$B$28)*(1-EXP(-'DGL 4'!$B$28*D745))</f>
        <v>2.7110015063131626E-8</v>
      </c>
      <c r="P745" s="21">
        <f>(O745+Systeme!$AA$21)/Systeme!$AA$18</f>
        <v>1.3555007531565813E-11</v>
      </c>
    </row>
    <row r="746" spans="1:16" x14ac:dyDescent="0.25">
      <c r="A746" s="4">
        <f t="shared" si="23"/>
        <v>744</v>
      </c>
      <c r="D746" s="19">
        <f>A746*0.001 *Systeme!$G$6</f>
        <v>744</v>
      </c>
      <c r="F746" s="8">
        <f>('DGL 4'!$P$3/'DGL 4'!$B$26)*(1-EXP(-'DGL 4'!$B$26*D746)) + ('DGL 4'!$P$4/'DGL 4'!$B$27)*(1-EXP(-'DGL 4'!$B$27*D746))+ ('DGL 4'!$P$5/'DGL 4'!$B$28)*(1-EXP(-'DGL 4'!$B$28*D746))</f>
        <v>-14.639080772698934</v>
      </c>
      <c r="G746" s="21">
        <f>(F746+Systeme!$C$21)/Systeme!$C$18</f>
        <v>0.99707218384546015</v>
      </c>
      <c r="I746" s="8">
        <f>('DGL 4'!$P$7/'DGL 4'!$B$26)*(1-EXP(-'DGL 4'!$B$26*D746)) + ('DGL 4'!$P$8/'DGL 4'!$B$27)*(1-EXP(-'DGL 4'!$B$27*D746))+ ('DGL 4'!$P$9/'DGL 4'!$B$28)*(1-EXP(-'DGL 4'!$B$28*D746))</f>
        <v>14.639026018477587</v>
      </c>
      <c r="J746" s="21">
        <f>(I746+Systeme!$K$21)/Systeme!$K$18</f>
        <v>2.9278052036955174E-2</v>
      </c>
      <c r="L746" s="8">
        <f t="shared" si="22"/>
        <v>5.4727001975939885E-5</v>
      </c>
      <c r="M746" s="21">
        <f>(L746+Systeme!$S$21)/Systeme!$S$18</f>
        <v>1.0945400395187978E-7</v>
      </c>
      <c r="O746" s="8">
        <f>('DGL 4'!$P$15/'DGL 4'!$B$26)*(1-EXP(-'DGL 4'!$B$26*D746)) + ('DGL 4'!$P$16/'DGL 4'!$B$27)*(1-EXP(-'DGL 4'!$B$27*D746))+ ('DGL 4'!$P$17/'DGL 4'!$B$28)*(1-EXP(-'DGL 4'!$B$28*D746))</f>
        <v>2.7219371213135085E-8</v>
      </c>
      <c r="P746" s="21">
        <f>(O746+Systeme!$AA$21)/Systeme!$AA$18</f>
        <v>1.3609685606567542E-11</v>
      </c>
    </row>
    <row r="747" spans="1:16" x14ac:dyDescent="0.25">
      <c r="A747" s="4">
        <f t="shared" si="23"/>
        <v>745</v>
      </c>
      <c r="D747" s="19">
        <f>A747*0.001 *Systeme!$G$6</f>
        <v>745</v>
      </c>
      <c r="F747" s="8">
        <f>('DGL 4'!$P$3/'DGL 4'!$B$26)*(1-EXP(-'DGL 4'!$B$26*D747)) + ('DGL 4'!$P$4/'DGL 4'!$B$27)*(1-EXP(-'DGL 4'!$B$27*D747))+ ('DGL 4'!$P$5/'DGL 4'!$B$28)*(1-EXP(-'DGL 4'!$B$28*D747))</f>
        <v>-14.658436229514805</v>
      </c>
      <c r="G747" s="21">
        <f>(F747+Systeme!$C$21)/Systeme!$C$18</f>
        <v>0.99706831275409691</v>
      </c>
      <c r="I747" s="8">
        <f>('DGL 4'!$P$7/'DGL 4'!$B$26)*(1-EXP(-'DGL 4'!$B$26*D747)) + ('DGL 4'!$P$8/'DGL 4'!$B$27)*(1-EXP(-'DGL 4'!$B$27*D747))+ ('DGL 4'!$P$9/'DGL 4'!$B$28)*(1-EXP(-'DGL 4'!$B$28*D747))</f>
        <v>14.658381328807051</v>
      </c>
      <c r="J747" s="21">
        <f>(I747+Systeme!$K$21)/Systeme!$K$18</f>
        <v>2.9316762657614102E-2</v>
      </c>
      <c r="L747" s="8">
        <f t="shared" si="22"/>
        <v>5.4873378862814372E-5</v>
      </c>
      <c r="M747" s="21">
        <f>(L747+Systeme!$S$21)/Systeme!$S$18</f>
        <v>1.0974675772562875E-7</v>
      </c>
      <c r="O747" s="8">
        <f>('DGL 4'!$P$15/'DGL 4'!$B$26)*(1-EXP(-'DGL 4'!$B$26*D747)) + ('DGL 4'!$P$16/'DGL 4'!$B$27)*(1-EXP(-'DGL 4'!$B$27*D747))+ ('DGL 4'!$P$17/'DGL 4'!$B$28)*(1-EXP(-'DGL 4'!$B$28*D747))</f>
        <v>2.7328891343079281E-8</v>
      </c>
      <c r="P747" s="21">
        <f>(O747+Systeme!$AA$21)/Systeme!$AA$18</f>
        <v>1.3664445671539641E-11</v>
      </c>
    </row>
    <row r="748" spans="1:16" x14ac:dyDescent="0.25">
      <c r="A748" s="4">
        <f t="shared" si="23"/>
        <v>746</v>
      </c>
      <c r="D748" s="19">
        <f>A748*0.001 *Systeme!$G$6</f>
        <v>746</v>
      </c>
      <c r="F748" s="8">
        <f>('DGL 4'!$P$3/'DGL 4'!$B$26)*(1-EXP(-'DGL 4'!$B$26*D748)) + ('DGL 4'!$P$4/'DGL 4'!$B$27)*(1-EXP(-'DGL 4'!$B$27*D748))+ ('DGL 4'!$P$5/'DGL 4'!$B$28)*(1-EXP(-'DGL 4'!$B$28*D748))</f>
        <v>-14.677790834715292</v>
      </c>
      <c r="G748" s="21">
        <f>(F748+Systeme!$C$21)/Systeme!$C$18</f>
        <v>0.99706444183305698</v>
      </c>
      <c r="I748" s="8">
        <f>('DGL 4'!$P$7/'DGL 4'!$B$26)*(1-EXP(-'DGL 4'!$B$26*D748)) + ('DGL 4'!$P$8/'DGL 4'!$B$27)*(1-EXP(-'DGL 4'!$B$27*D748))+ ('DGL 4'!$P$9/'DGL 4'!$B$28)*(1-EXP(-'DGL 4'!$B$28*D748))</f>
        <v>14.677735787327398</v>
      </c>
      <c r="J748" s="21">
        <f>(I748+Systeme!$K$21)/Systeme!$K$18</f>
        <v>2.9355471574654797E-2</v>
      </c>
      <c r="L748" s="8">
        <f t="shared" si="22"/>
        <v>5.5019949040264245E-5</v>
      </c>
      <c r="M748" s="21">
        <f>(L748+Systeme!$S$21)/Systeme!$S$18</f>
        <v>1.1003989808052849E-7</v>
      </c>
      <c r="O748" s="8">
        <f>('DGL 4'!$P$15/'DGL 4'!$B$26)*(1-EXP(-'DGL 4'!$B$26*D748)) + ('DGL 4'!$P$16/'DGL 4'!$B$27)*(1-EXP(-'DGL 4'!$B$27*D748))+ ('DGL 4'!$P$17/'DGL 4'!$B$28)*(1-EXP(-'DGL 4'!$B$28*D748))</f>
        <v>2.7438853927256451E-8</v>
      </c>
      <c r="P748" s="21">
        <f>(O748+Systeme!$AA$21)/Systeme!$AA$18</f>
        <v>1.3719426963628226E-11</v>
      </c>
    </row>
    <row r="749" spans="1:16" x14ac:dyDescent="0.25">
      <c r="A749" s="4">
        <f t="shared" si="23"/>
        <v>747</v>
      </c>
      <c r="D749" s="19">
        <f>A749*0.001 *Systeme!$G$6</f>
        <v>747</v>
      </c>
      <c r="F749" s="8">
        <f>('DGL 4'!$P$3/'DGL 4'!$B$26)*(1-EXP(-'DGL 4'!$B$26*D749)) + ('DGL 4'!$P$4/'DGL 4'!$B$27)*(1-EXP(-'DGL 4'!$B$27*D749))+ ('DGL 4'!$P$5/'DGL 4'!$B$28)*(1-EXP(-'DGL 4'!$B$28*D749))</f>
        <v>-14.697144588337661</v>
      </c>
      <c r="G749" s="21">
        <f>(F749+Systeme!$C$21)/Systeme!$C$18</f>
        <v>0.99706057108233248</v>
      </c>
      <c r="I749" s="8">
        <f>('DGL 4'!$P$7/'DGL 4'!$B$26)*(1-EXP(-'DGL 4'!$B$26*D749)) + ('DGL 4'!$P$8/'DGL 4'!$B$27)*(1-EXP(-'DGL 4'!$B$27*D749))+ ('DGL 4'!$P$9/'DGL 4'!$B$28)*(1-EXP(-'DGL 4'!$B$28*D749))</f>
        <v>14.697089394076247</v>
      </c>
      <c r="J749" s="21">
        <f>(I749+Systeme!$K$21)/Systeme!$K$18</f>
        <v>2.9394178788152495E-2</v>
      </c>
      <c r="L749" s="8">
        <f t="shared" si="22"/>
        <v>5.5166712432278258E-5</v>
      </c>
      <c r="M749" s="21">
        <f>(L749+Systeme!$S$21)/Systeme!$S$18</f>
        <v>1.1033342486455651E-7</v>
      </c>
      <c r="O749" s="8">
        <f>('DGL 4'!$P$15/'DGL 4'!$B$26)*(1-EXP(-'DGL 4'!$B$26*D749)) + ('DGL 4'!$P$16/'DGL 4'!$B$27)*(1-EXP(-'DGL 4'!$B$27*D749))+ ('DGL 4'!$P$17/'DGL 4'!$B$28)*(1-EXP(-'DGL 4'!$B$28*D749))</f>
        <v>2.7548981481901463E-8</v>
      </c>
      <c r="P749" s="21">
        <f>(O749+Systeme!$AA$21)/Systeme!$AA$18</f>
        <v>1.3774490740950732E-11</v>
      </c>
    </row>
    <row r="750" spans="1:16" x14ac:dyDescent="0.25">
      <c r="A750" s="4">
        <f t="shared" si="23"/>
        <v>748</v>
      </c>
      <c r="D750" s="19">
        <f>A750*0.001 *Systeme!$G$6</f>
        <v>748</v>
      </c>
      <c r="F750" s="8">
        <f>('DGL 4'!$P$3/'DGL 4'!$B$26)*(1-EXP(-'DGL 4'!$B$26*D750)) + ('DGL 4'!$P$4/'DGL 4'!$B$27)*(1-EXP(-'DGL 4'!$B$27*D750))+ ('DGL 4'!$P$5/'DGL 4'!$B$28)*(1-EXP(-'DGL 4'!$B$28*D750))</f>
        <v>-14.716497490419496</v>
      </c>
      <c r="G750" s="21">
        <f>(F750+Systeme!$C$21)/Systeme!$C$18</f>
        <v>0.99705670050191597</v>
      </c>
      <c r="I750" s="8">
        <f>('DGL 4'!$P$7/'DGL 4'!$B$26)*(1-EXP(-'DGL 4'!$B$26*D750)) + ('DGL 4'!$P$8/'DGL 4'!$B$27)*(1-EXP(-'DGL 4'!$B$27*D750))+ ('DGL 4'!$P$9/'DGL 4'!$B$28)*(1-EXP(-'DGL 4'!$B$28*D750))</f>
        <v>14.716442149091021</v>
      </c>
      <c r="J750" s="21">
        <f>(I750+Systeme!$K$21)/Systeme!$K$18</f>
        <v>2.9432884298182041E-2</v>
      </c>
      <c r="L750" s="8">
        <f t="shared" si="22"/>
        <v>5.5313669061488047E-5</v>
      </c>
      <c r="M750" s="21">
        <f>(L750+Systeme!$S$21)/Systeme!$S$18</f>
        <v>1.1062733812297609E-7</v>
      </c>
      <c r="O750" s="8">
        <f>('DGL 4'!$P$15/'DGL 4'!$B$26)*(1-EXP(-'DGL 4'!$B$26*D750)) + ('DGL 4'!$P$16/'DGL 4'!$B$27)*(1-EXP(-'DGL 4'!$B$27*D750))+ ('DGL 4'!$P$17/'DGL 4'!$B$28)*(1-EXP(-'DGL 4'!$B$28*D750))</f>
        <v>2.7659413023850554E-8</v>
      </c>
      <c r="P750" s="21">
        <f>(O750+Systeme!$AA$21)/Systeme!$AA$18</f>
        <v>1.3829706511925276E-11</v>
      </c>
    </row>
    <row r="751" spans="1:16" x14ac:dyDescent="0.25">
      <c r="A751" s="4">
        <f t="shared" si="23"/>
        <v>749</v>
      </c>
      <c r="D751" s="19">
        <f>A751*0.001 *Systeme!$G$6</f>
        <v>749</v>
      </c>
      <c r="F751" s="8">
        <f>('DGL 4'!$P$3/'DGL 4'!$B$26)*(1-EXP(-'DGL 4'!$B$26*D751)) + ('DGL 4'!$P$4/'DGL 4'!$B$27)*(1-EXP(-'DGL 4'!$B$27*D751))+ ('DGL 4'!$P$5/'DGL 4'!$B$28)*(1-EXP(-'DGL 4'!$B$28*D751))</f>
        <v>-14.735849540998387</v>
      </c>
      <c r="G751" s="21">
        <f>(F751+Systeme!$C$21)/Systeme!$C$18</f>
        <v>0.99705283009180035</v>
      </c>
      <c r="I751" s="8">
        <f>('DGL 4'!$P$7/'DGL 4'!$B$26)*(1-EXP(-'DGL 4'!$B$26*D751)) + ('DGL 4'!$P$8/'DGL 4'!$B$27)*(1-EXP(-'DGL 4'!$B$27*D751))+ ('DGL 4'!$P$9/'DGL 4'!$B$28)*(1-EXP(-'DGL 4'!$B$28*D751))</f>
        <v>14.73579405240914</v>
      </c>
      <c r="J751" s="21">
        <f>(I751+Systeme!$K$21)/Systeme!$K$18</f>
        <v>2.9471588104818282E-2</v>
      </c>
      <c r="L751" s="8">
        <f t="shared" si="22"/>
        <v>5.5460818958894854E-5</v>
      </c>
      <c r="M751" s="21">
        <f>(L751+Systeme!$S$21)/Systeme!$S$18</f>
        <v>1.1092163791778971E-7</v>
      </c>
      <c r="O751" s="8">
        <f>('DGL 4'!$P$15/'DGL 4'!$B$26)*(1-EXP(-'DGL 4'!$B$26*D751)) + ('DGL 4'!$P$16/'DGL 4'!$B$27)*(1-EXP(-'DGL 4'!$B$27*D751))+ ('DGL 4'!$P$17/'DGL 4'!$B$28)*(1-EXP(-'DGL 4'!$B$28*D751))</f>
        <v>2.7770288082117067E-8</v>
      </c>
      <c r="P751" s="21">
        <f>(O751+Systeme!$AA$21)/Systeme!$AA$18</f>
        <v>1.3885144041058533E-11</v>
      </c>
    </row>
    <row r="752" spans="1:16" x14ac:dyDescent="0.25">
      <c r="A752" s="4">
        <f t="shared" si="23"/>
        <v>750</v>
      </c>
      <c r="D752" s="19">
        <f>A752*0.001 *Systeme!$G$6</f>
        <v>750</v>
      </c>
      <c r="F752" s="8">
        <f>('DGL 4'!$P$3/'DGL 4'!$B$26)*(1-EXP(-'DGL 4'!$B$26*D752)) + ('DGL 4'!$P$4/'DGL 4'!$B$27)*(1-EXP(-'DGL 4'!$B$27*D752))+ ('DGL 4'!$P$5/'DGL 4'!$B$28)*(1-EXP(-'DGL 4'!$B$28*D752))</f>
        <v>-14.755200740111546</v>
      </c>
      <c r="G752" s="21">
        <f>(F752+Systeme!$C$21)/Systeme!$C$18</f>
        <v>0.99704895985197761</v>
      </c>
      <c r="I752" s="8">
        <f>('DGL 4'!$P$7/'DGL 4'!$B$26)*(1-EXP(-'DGL 4'!$B$26*D752)) + ('DGL 4'!$P$8/'DGL 4'!$B$27)*(1-EXP(-'DGL 4'!$B$27*D752))+ ('DGL 4'!$P$9/'DGL 4'!$B$28)*(1-EXP(-'DGL 4'!$B$28*D752))</f>
        <v>14.755145104068175</v>
      </c>
      <c r="J752" s="21">
        <f>(I752+Systeme!$K$21)/Systeme!$K$18</f>
        <v>2.951029020813635E-2</v>
      </c>
      <c r="L752" s="8">
        <f t="shared" si="22"/>
        <v>5.5608162041212873E-5</v>
      </c>
      <c r="M752" s="21">
        <f>(L752+Systeme!$S$21)/Systeme!$S$18</f>
        <v>1.1121632408242575E-7</v>
      </c>
      <c r="O752" s="8">
        <f>('DGL 4'!$P$15/'DGL 4'!$B$26)*(1-EXP(-'DGL 4'!$B$26*D752)) + ('DGL 4'!$P$16/'DGL 4'!$B$27)*(1-EXP(-'DGL 4'!$B$27*D752))+ ('DGL 4'!$P$17/'DGL 4'!$B$28)*(1-EXP(-'DGL 4'!$B$28*D752))</f>
        <v>2.7881329342071409E-8</v>
      </c>
      <c r="P752" s="21">
        <f>(O752+Systeme!$AA$21)/Systeme!$AA$18</f>
        <v>1.3940664671035705E-11</v>
      </c>
    </row>
    <row r="753" spans="1:16" x14ac:dyDescent="0.25">
      <c r="A753" s="4">
        <f t="shared" si="23"/>
        <v>751</v>
      </c>
      <c r="D753" s="19">
        <f>A753*0.001 *Systeme!$G$6</f>
        <v>751</v>
      </c>
      <c r="F753" s="8">
        <f>('DGL 4'!$P$3/'DGL 4'!$B$26)*(1-EXP(-'DGL 4'!$B$26*D753)) + ('DGL 4'!$P$4/'DGL 4'!$B$27)*(1-EXP(-'DGL 4'!$B$27*D753))+ ('DGL 4'!$P$5/'DGL 4'!$B$28)*(1-EXP(-'DGL 4'!$B$28*D753))</f>
        <v>-14.774551087796615</v>
      </c>
      <c r="G753" s="21">
        <f>(F753+Systeme!$C$21)/Systeme!$C$18</f>
        <v>0.99704508978244066</v>
      </c>
      <c r="I753" s="8">
        <f>('DGL 4'!$P$7/'DGL 4'!$B$26)*(1-EXP(-'DGL 4'!$B$26*D753)) + ('DGL 4'!$P$8/'DGL 4'!$B$27)*(1-EXP(-'DGL 4'!$B$27*D753))+ ('DGL 4'!$P$9/'DGL 4'!$B$28)*(1-EXP(-'DGL 4'!$B$28*D753))</f>
        <v>14.774495304105603</v>
      </c>
      <c r="J753" s="21">
        <f>(I753+Systeme!$K$21)/Systeme!$K$18</f>
        <v>2.9548990608211204E-2</v>
      </c>
      <c r="L753" s="8">
        <f t="shared" si="22"/>
        <v>5.5755698336402374E-5</v>
      </c>
      <c r="M753" s="21">
        <f>(L753+Systeme!$S$21)/Systeme!$S$18</f>
        <v>1.1151139667280475E-7</v>
      </c>
      <c r="O753" s="8">
        <f>('DGL 4'!$P$15/'DGL 4'!$B$26)*(1-EXP(-'DGL 4'!$B$26*D753)) + ('DGL 4'!$P$16/'DGL 4'!$B$27)*(1-EXP(-'DGL 4'!$B$27*D753))+ ('DGL 4'!$P$17/'DGL 4'!$B$28)*(1-EXP(-'DGL 4'!$B$28*D753))</f>
        <v>2.7992675820983498E-8</v>
      </c>
      <c r="P753" s="21">
        <f>(O753+Systeme!$AA$21)/Systeme!$AA$18</f>
        <v>1.399633791049175E-11</v>
      </c>
    </row>
    <row r="754" spans="1:16" x14ac:dyDescent="0.25">
      <c r="A754" s="4">
        <f t="shared" si="23"/>
        <v>752</v>
      </c>
      <c r="D754" s="19">
        <f>A754*0.001 *Systeme!$G$6</f>
        <v>752</v>
      </c>
      <c r="F754" s="8">
        <f>('DGL 4'!$P$3/'DGL 4'!$B$26)*(1-EXP(-'DGL 4'!$B$26*D754)) + ('DGL 4'!$P$4/'DGL 4'!$B$27)*(1-EXP(-'DGL 4'!$B$27*D754))+ ('DGL 4'!$P$5/'DGL 4'!$B$28)*(1-EXP(-'DGL 4'!$B$28*D754))</f>
        <v>-14.793900584091016</v>
      </c>
      <c r="G754" s="21">
        <f>(F754+Systeme!$C$21)/Systeme!$C$18</f>
        <v>0.99704121988318184</v>
      </c>
      <c r="I754" s="8">
        <f>('DGL 4'!$P$7/'DGL 4'!$B$26)*(1-EXP(-'DGL 4'!$B$26*D754)) + ('DGL 4'!$P$8/'DGL 4'!$B$27)*(1-EXP(-'DGL 4'!$B$27*D754))+ ('DGL 4'!$P$9/'DGL 4'!$B$28)*(1-EXP(-'DGL 4'!$B$28*D754))</f>
        <v>14.793844652558855</v>
      </c>
      <c r="J754" s="21">
        <f>(I754+Systeme!$K$21)/Systeme!$K$18</f>
        <v>2.9587689305117709E-2</v>
      </c>
      <c r="L754" s="8">
        <f t="shared" si="22"/>
        <v>5.5903427833394088E-5</v>
      </c>
      <c r="M754" s="21">
        <f>(L754+Systeme!$S$21)/Systeme!$S$18</f>
        <v>1.1180685566678818E-7</v>
      </c>
      <c r="O754" s="8">
        <f>('DGL 4'!$P$15/'DGL 4'!$B$26)*(1-EXP(-'DGL 4'!$B$26*D754)) + ('DGL 4'!$P$16/'DGL 4'!$B$27)*(1-EXP(-'DGL 4'!$B$27*D754))+ ('DGL 4'!$P$17/'DGL 4'!$B$28)*(1-EXP(-'DGL 4'!$B$28*D754))</f>
        <v>2.8104327929982797E-8</v>
      </c>
      <c r="P754" s="21">
        <f>(O754+Systeme!$AA$21)/Systeme!$AA$18</f>
        <v>1.4052163964991399E-11</v>
      </c>
    </row>
    <row r="755" spans="1:16" x14ac:dyDescent="0.25">
      <c r="A755" s="4">
        <f t="shared" si="23"/>
        <v>753</v>
      </c>
      <c r="D755" s="19">
        <f>A755*0.001 *Systeme!$G$6</f>
        <v>753</v>
      </c>
      <c r="F755" s="8">
        <f>('DGL 4'!$P$3/'DGL 4'!$B$26)*(1-EXP(-'DGL 4'!$B$26*D755)) + ('DGL 4'!$P$4/'DGL 4'!$B$27)*(1-EXP(-'DGL 4'!$B$27*D755))+ ('DGL 4'!$P$5/'DGL 4'!$B$28)*(1-EXP(-'DGL 4'!$B$28*D755))</f>
        <v>-14.813249229032238</v>
      </c>
      <c r="G755" s="21">
        <f>(F755+Systeme!$C$21)/Systeme!$C$18</f>
        <v>0.99703735015419348</v>
      </c>
      <c r="I755" s="8">
        <f>('DGL 4'!$P$7/'DGL 4'!$B$26)*(1-EXP(-'DGL 4'!$B$26*D755)) + ('DGL 4'!$P$8/'DGL 4'!$B$27)*(1-EXP(-'DGL 4'!$B$27*D755))+ ('DGL 4'!$P$9/'DGL 4'!$B$28)*(1-EXP(-'DGL 4'!$B$28*D755))</f>
        <v>14.813193149465421</v>
      </c>
      <c r="J755" s="21">
        <f>(I755+Systeme!$K$21)/Systeme!$K$18</f>
        <v>2.9626386298930843E-2</v>
      </c>
      <c r="L755" s="8">
        <f t="shared" si="22"/>
        <v>5.6051350529832695E-5</v>
      </c>
      <c r="M755" s="21">
        <f>(L755+Systeme!$S$21)/Systeme!$S$18</f>
        <v>1.1210270105966539E-7</v>
      </c>
      <c r="O755" s="8">
        <f>('DGL 4'!$P$15/'DGL 4'!$B$26)*(1-EXP(-'DGL 4'!$B$26*D755)) + ('DGL 4'!$P$16/'DGL 4'!$B$27)*(1-EXP(-'DGL 4'!$B$27*D755))+ ('DGL 4'!$P$17/'DGL 4'!$B$28)*(1-EXP(-'DGL 4'!$B$28*D755))</f>
        <v>2.8216286248033268E-8</v>
      </c>
      <c r="P755" s="21">
        <f>(O755+Systeme!$AA$21)/Systeme!$AA$18</f>
        <v>1.4108143124016634E-11</v>
      </c>
    </row>
    <row r="756" spans="1:16" x14ac:dyDescent="0.25">
      <c r="A756" s="4">
        <f t="shared" si="23"/>
        <v>754</v>
      </c>
      <c r="D756" s="19">
        <f>A756*0.001 *Systeme!$G$6</f>
        <v>754</v>
      </c>
      <c r="F756" s="8">
        <f>('DGL 4'!$P$3/'DGL 4'!$B$26)*(1-EXP(-'DGL 4'!$B$26*D756)) + ('DGL 4'!$P$4/'DGL 4'!$B$27)*(1-EXP(-'DGL 4'!$B$27*D756))+ ('DGL 4'!$P$5/'DGL 4'!$B$28)*(1-EXP(-'DGL 4'!$B$28*D756))</f>
        <v>-14.832597022657596</v>
      </c>
      <c r="G756" s="21">
        <f>(F756+Systeme!$C$21)/Systeme!$C$18</f>
        <v>0.99703348059546848</v>
      </c>
      <c r="I756" s="8">
        <f>('DGL 4'!$P$7/'DGL 4'!$B$26)*(1-EXP(-'DGL 4'!$B$26*D756)) + ('DGL 4'!$P$8/'DGL 4'!$B$27)*(1-EXP(-'DGL 4'!$B$27*D756))+ ('DGL 4'!$P$9/'DGL 4'!$B$28)*(1-EXP(-'DGL 4'!$B$28*D756))</f>
        <v>14.83254079486281</v>
      </c>
      <c r="J756" s="21">
        <f>(I756+Systeme!$K$21)/Systeme!$K$18</f>
        <v>2.9665081589725618E-2</v>
      </c>
      <c r="L756" s="8">
        <f t="shared" si="22"/>
        <v>5.6199466374183462E-5</v>
      </c>
      <c r="M756" s="21">
        <f>(L756+Systeme!$S$21)/Systeme!$S$18</f>
        <v>1.1239893274836693E-7</v>
      </c>
      <c r="O756" s="8">
        <f>('DGL 4'!$P$15/'DGL 4'!$B$26)*(1-EXP(-'DGL 4'!$B$26*D756)) + ('DGL 4'!$P$16/'DGL 4'!$B$27)*(1-EXP(-'DGL 4'!$B$27*D756))+ ('DGL 4'!$P$17/'DGL 4'!$B$28)*(1-EXP(-'DGL 4'!$B$28*D756))</f>
        <v>2.8328412239684436E-8</v>
      </c>
      <c r="P756" s="21">
        <f>(O756+Systeme!$AA$21)/Systeme!$AA$18</f>
        <v>1.4164206119842219E-11</v>
      </c>
    </row>
    <row r="757" spans="1:16" x14ac:dyDescent="0.25">
      <c r="A757" s="4">
        <f t="shared" si="23"/>
        <v>755</v>
      </c>
      <c r="D757" s="19">
        <f>A757*0.001 *Systeme!$G$6</f>
        <v>755</v>
      </c>
      <c r="F757" s="8">
        <f>('DGL 4'!$P$3/'DGL 4'!$B$26)*(1-EXP(-'DGL 4'!$B$26*D757)) + ('DGL 4'!$P$4/'DGL 4'!$B$27)*(1-EXP(-'DGL 4'!$B$27*D757))+ ('DGL 4'!$P$5/'DGL 4'!$B$28)*(1-EXP(-'DGL 4'!$B$28*D757))</f>
        <v>-14.851943965004885</v>
      </c>
      <c r="G757" s="21">
        <f>(F757+Systeme!$C$21)/Systeme!$C$18</f>
        <v>0.99702961120699907</v>
      </c>
      <c r="I757" s="8">
        <f>('DGL 4'!$P$7/'DGL 4'!$B$26)*(1-EXP(-'DGL 4'!$B$26*D757)) + ('DGL 4'!$P$8/'DGL 4'!$B$27)*(1-EXP(-'DGL 4'!$B$27*D757))+ ('DGL 4'!$P$9/'DGL 4'!$B$28)*(1-EXP(-'DGL 4'!$B$28*D757))</f>
        <v>14.851887588788474</v>
      </c>
      <c r="J757" s="21">
        <f>(I757+Systeme!$K$21)/Systeme!$K$18</f>
        <v>2.9703775177576948E-2</v>
      </c>
      <c r="L757" s="8">
        <f t="shared" si="22"/>
        <v>5.6347775427765829E-5</v>
      </c>
      <c r="M757" s="21">
        <f>(L757+Systeme!$S$21)/Systeme!$S$18</f>
        <v>1.1269555085553165E-7</v>
      </c>
      <c r="O757" s="8">
        <f>('DGL 4'!$P$15/'DGL 4'!$B$26)*(1-EXP(-'DGL 4'!$B$26*D757)) + ('DGL 4'!$P$16/'DGL 4'!$B$27)*(1-EXP(-'DGL 4'!$B$27*D757))+ ('DGL 4'!$P$17/'DGL 4'!$B$28)*(1-EXP(-'DGL 4'!$B$28*D757))</f>
        <v>2.8440983869653519E-8</v>
      </c>
      <c r="P757" s="21">
        <f>(O757+Systeme!$AA$21)/Systeme!$AA$18</f>
        <v>1.4220491934826759E-11</v>
      </c>
    </row>
    <row r="758" spans="1:16" x14ac:dyDescent="0.25">
      <c r="A758" s="4">
        <f t="shared" si="23"/>
        <v>756</v>
      </c>
      <c r="D758" s="19">
        <f>A758*0.001 *Systeme!$G$6</f>
        <v>756</v>
      </c>
      <c r="F758" s="8">
        <f>('DGL 4'!$P$3/'DGL 4'!$B$26)*(1-EXP(-'DGL 4'!$B$26*D758)) + ('DGL 4'!$P$4/'DGL 4'!$B$27)*(1-EXP(-'DGL 4'!$B$27*D758))+ ('DGL 4'!$P$5/'DGL 4'!$B$28)*(1-EXP(-'DGL 4'!$B$28*D758))</f>
        <v>-14.871290056111382</v>
      </c>
      <c r="G758" s="21">
        <f>(F758+Systeme!$C$21)/Systeme!$C$18</f>
        <v>0.99702574198877769</v>
      </c>
      <c r="I758" s="8">
        <f>('DGL 4'!$P$7/'DGL 4'!$B$26)*(1-EXP(-'DGL 4'!$B$26*D758)) + ('DGL 4'!$P$8/'DGL 4'!$B$27)*(1-EXP(-'DGL 4'!$B$27*D758))+ ('DGL 4'!$P$9/'DGL 4'!$B$28)*(1-EXP(-'DGL 4'!$B$28*D758))</f>
        <v>14.871233531279863</v>
      </c>
      <c r="J758" s="21">
        <f>(I758+Systeme!$K$21)/Systeme!$K$18</f>
        <v>2.9742467062559726E-2</v>
      </c>
      <c r="L758" s="8">
        <f t="shared" si="22"/>
        <v>5.6496277656470362E-5</v>
      </c>
      <c r="M758" s="21">
        <f>(L758+Systeme!$S$21)/Systeme!$S$18</f>
        <v>1.1299255531294073E-7</v>
      </c>
      <c r="O758" s="8">
        <f>('DGL 4'!$P$15/'DGL 4'!$B$26)*(1-EXP(-'DGL 4'!$B$26*D758)) + ('DGL 4'!$P$16/'DGL 4'!$B$27)*(1-EXP(-'DGL 4'!$B$27*D758))+ ('DGL 4'!$P$17/'DGL 4'!$B$28)*(1-EXP(-'DGL 4'!$B$28*D758))</f>
        <v>2.8553862940761121E-8</v>
      </c>
      <c r="P758" s="21">
        <f>(O758+Systeme!$AA$21)/Systeme!$AA$18</f>
        <v>1.4276931470380561E-11</v>
      </c>
    </row>
    <row r="759" spans="1:16" x14ac:dyDescent="0.25">
      <c r="A759" s="4">
        <f t="shared" si="23"/>
        <v>757</v>
      </c>
      <c r="D759" s="19">
        <f>A759*0.001 *Systeme!$G$6</f>
        <v>757</v>
      </c>
      <c r="F759" s="8">
        <f>('DGL 4'!$P$3/'DGL 4'!$B$26)*(1-EXP(-'DGL 4'!$B$26*D759)) + ('DGL 4'!$P$4/'DGL 4'!$B$27)*(1-EXP(-'DGL 4'!$B$27*D759))+ ('DGL 4'!$P$5/'DGL 4'!$B$28)*(1-EXP(-'DGL 4'!$B$28*D759))</f>
        <v>-14.890635296014405</v>
      </c>
      <c r="G759" s="21">
        <f>(F759+Systeme!$C$21)/Systeme!$C$18</f>
        <v>0.99702187294079703</v>
      </c>
      <c r="I759" s="8">
        <f>('DGL 4'!$P$7/'DGL 4'!$B$26)*(1-EXP(-'DGL 4'!$B$26*D759)) + ('DGL 4'!$P$8/'DGL 4'!$B$27)*(1-EXP(-'DGL 4'!$B$27*D759))+ ('DGL 4'!$P$9/'DGL 4'!$B$28)*(1-EXP(-'DGL 4'!$B$28*D759))</f>
        <v>14.890578622374489</v>
      </c>
      <c r="J759" s="21">
        <f>(I759+Systeme!$K$21)/Systeme!$K$18</f>
        <v>2.9781157244748977E-2</v>
      </c>
      <c r="L759" s="8">
        <f t="shared" si="22"/>
        <v>5.6644973005552223E-5</v>
      </c>
      <c r="M759" s="21">
        <f>(L759+Systeme!$S$21)/Systeme!$S$18</f>
        <v>1.1328994601110445E-7</v>
      </c>
      <c r="O759" s="8">
        <f>('DGL 4'!$P$15/'DGL 4'!$B$26)*(1-EXP(-'DGL 4'!$B$26*D759)) + ('DGL 4'!$P$16/'DGL 4'!$B$27)*(1-EXP(-'DGL 4'!$B$27*D759))+ ('DGL 4'!$P$17/'DGL 4'!$B$28)*(1-EXP(-'DGL 4'!$B$28*D759))</f>
        <v>2.8666910574948884E-8</v>
      </c>
      <c r="P759" s="21">
        <f>(O759+Systeme!$AA$21)/Systeme!$AA$18</f>
        <v>1.4333455287474442E-11</v>
      </c>
    </row>
    <row r="760" spans="1:16" x14ac:dyDescent="0.25">
      <c r="A760" s="4">
        <f t="shared" si="23"/>
        <v>758</v>
      </c>
      <c r="D760" s="19">
        <f>A760*0.001 *Systeme!$G$6</f>
        <v>758</v>
      </c>
      <c r="F760" s="8">
        <f>('DGL 4'!$P$3/'DGL 4'!$B$26)*(1-EXP(-'DGL 4'!$B$26*D760)) + ('DGL 4'!$P$4/'DGL 4'!$B$27)*(1-EXP(-'DGL 4'!$B$27*D760))+ ('DGL 4'!$P$5/'DGL 4'!$B$28)*(1-EXP(-'DGL 4'!$B$28*D760))</f>
        <v>-14.909979684751699</v>
      </c>
      <c r="G760" s="21">
        <f>(F760+Systeme!$C$21)/Systeme!$C$18</f>
        <v>0.99701800406304975</v>
      </c>
      <c r="I760" s="8">
        <f>('DGL 4'!$P$7/'DGL 4'!$B$26)*(1-EXP(-'DGL 4'!$B$26*D760)) + ('DGL 4'!$P$8/'DGL 4'!$B$27)*(1-EXP(-'DGL 4'!$B$27*D760))+ ('DGL 4'!$P$9/'DGL 4'!$B$28)*(1-EXP(-'DGL 4'!$B$28*D760))</f>
        <v>14.909922862109756</v>
      </c>
      <c r="J760" s="21">
        <f>(I760+Systeme!$K$21)/Systeme!$K$18</f>
        <v>2.9819845724219512E-2</v>
      </c>
      <c r="L760" s="8">
        <f t="shared" si="22"/>
        <v>5.6793861537595466E-5</v>
      </c>
      <c r="M760" s="21">
        <f>(L760+Systeme!$S$21)/Systeme!$S$18</f>
        <v>1.1358772307519093E-7</v>
      </c>
      <c r="O760" s="8">
        <f>('DGL 4'!$P$15/'DGL 4'!$B$26)*(1-EXP(-'DGL 4'!$B$26*D760)) + ('DGL 4'!$P$16/'DGL 4'!$B$27)*(1-EXP(-'DGL 4'!$B$27*D760))+ ('DGL 4'!$P$17/'DGL 4'!$B$28)*(1-EXP(-'DGL 4'!$B$28*D760))</f>
        <v>2.8780405248677449E-8</v>
      </c>
      <c r="P760" s="21">
        <f>(O760+Systeme!$AA$21)/Systeme!$AA$18</f>
        <v>1.4390202624338724E-11</v>
      </c>
    </row>
    <row r="761" spans="1:16" x14ac:dyDescent="0.25">
      <c r="A761" s="4">
        <f t="shared" si="23"/>
        <v>759</v>
      </c>
      <c r="D761" s="19">
        <f>A761*0.001 *Systeme!$G$6</f>
        <v>759</v>
      </c>
      <c r="F761" s="8">
        <f>('DGL 4'!$P$3/'DGL 4'!$B$26)*(1-EXP(-'DGL 4'!$B$26*D761)) + ('DGL 4'!$P$4/'DGL 4'!$B$27)*(1-EXP(-'DGL 4'!$B$27*D761))+ ('DGL 4'!$P$5/'DGL 4'!$B$28)*(1-EXP(-'DGL 4'!$B$28*D761))</f>
        <v>-14.929323222360431</v>
      </c>
      <c r="G761" s="21">
        <f>(F761+Systeme!$C$21)/Systeme!$C$18</f>
        <v>0.99701413535552785</v>
      </c>
      <c r="I761" s="8">
        <f>('DGL 4'!$P$7/'DGL 4'!$B$26)*(1-EXP(-'DGL 4'!$B$26*D761)) + ('DGL 4'!$P$8/'DGL 4'!$B$27)*(1-EXP(-'DGL 4'!$B$27*D761))+ ('DGL 4'!$P$9/'DGL 4'!$B$28)*(1-EXP(-'DGL 4'!$B$28*D761))</f>
        <v>14.929266250523183</v>
      </c>
      <c r="J761" s="21">
        <f>(I761+Systeme!$K$21)/Systeme!$K$18</f>
        <v>2.9858532501046364E-2</v>
      </c>
      <c r="L761" s="8">
        <f t="shared" si="22"/>
        <v>5.6942943178366935E-5</v>
      </c>
      <c r="M761" s="21">
        <f>(L761+Systeme!$S$21)/Systeme!$S$18</f>
        <v>1.1388588635673387E-7</v>
      </c>
      <c r="O761" s="8">
        <f>('DGL 4'!$P$15/'DGL 4'!$B$26)*(1-EXP(-'DGL 4'!$B$26*D761)) + ('DGL 4'!$P$16/'DGL 4'!$B$27)*(1-EXP(-'DGL 4'!$B$27*D761))+ ('DGL 4'!$P$17/'DGL 4'!$B$28)*(1-EXP(-'DGL 4'!$B$28*D761))</f>
        <v>2.889406947644696E-8</v>
      </c>
      <c r="P761" s="21">
        <f>(O761+Systeme!$AA$21)/Systeme!$AA$18</f>
        <v>1.444703473822348E-11</v>
      </c>
    </row>
    <row r="762" spans="1:16" x14ac:dyDescent="0.25">
      <c r="A762" s="4">
        <f t="shared" si="23"/>
        <v>760</v>
      </c>
      <c r="D762" s="19">
        <f>A762*0.001 *Systeme!$G$6</f>
        <v>760</v>
      </c>
      <c r="F762" s="8">
        <f>('DGL 4'!$P$3/'DGL 4'!$B$26)*(1-EXP(-'DGL 4'!$B$26*D762)) + ('DGL 4'!$P$4/'DGL 4'!$B$27)*(1-EXP(-'DGL 4'!$B$27*D762))+ ('DGL 4'!$P$5/'DGL 4'!$B$28)*(1-EXP(-'DGL 4'!$B$28*D762))</f>
        <v>-14.948665908878393</v>
      </c>
      <c r="G762" s="21">
        <f>(F762+Systeme!$C$21)/Systeme!$C$18</f>
        <v>0.99701026681822436</v>
      </c>
      <c r="I762" s="8">
        <f>('DGL 4'!$P$7/'DGL 4'!$B$26)*(1-EXP(-'DGL 4'!$B$26*D762)) + ('DGL 4'!$P$8/'DGL 4'!$B$27)*(1-EXP(-'DGL 4'!$B$27*D762))+ ('DGL 4'!$P$9/'DGL 4'!$B$28)*(1-EXP(-'DGL 4'!$B$28*D762))</f>
        <v>14.948608787652226</v>
      </c>
      <c r="J762" s="21">
        <f>(I762+Systeme!$K$21)/Systeme!$K$18</f>
        <v>2.9897217575304454E-2</v>
      </c>
      <c r="L762" s="8">
        <f t="shared" si="22"/>
        <v>5.709221798546292E-5</v>
      </c>
      <c r="M762" s="21">
        <f>(L762+Systeme!$S$21)/Systeme!$S$18</f>
        <v>1.1418443597092584E-7</v>
      </c>
      <c r="O762" s="8">
        <f>('DGL 4'!$P$15/'DGL 4'!$B$26)*(1-EXP(-'DGL 4'!$B$26*D762)) + ('DGL 4'!$P$16/'DGL 4'!$B$27)*(1-EXP(-'DGL 4'!$B$27*D762))+ ('DGL 4'!$P$17/'DGL 4'!$B$28)*(1-EXP(-'DGL 4'!$B$28*D762))</f>
        <v>2.9008181393411214E-8</v>
      </c>
      <c r="P762" s="21">
        <f>(O762+Systeme!$AA$21)/Systeme!$AA$18</f>
        <v>1.4504090696705607E-11</v>
      </c>
    </row>
    <row r="763" spans="1:16" x14ac:dyDescent="0.25">
      <c r="A763" s="4">
        <f t="shared" si="23"/>
        <v>761</v>
      </c>
      <c r="D763" s="19">
        <f>A763*0.001 *Systeme!$G$6</f>
        <v>761</v>
      </c>
      <c r="F763" s="8">
        <f>('DGL 4'!$P$3/'DGL 4'!$B$26)*(1-EXP(-'DGL 4'!$B$26*D763)) + ('DGL 4'!$P$4/'DGL 4'!$B$27)*(1-EXP(-'DGL 4'!$B$27*D763))+ ('DGL 4'!$P$5/'DGL 4'!$B$28)*(1-EXP(-'DGL 4'!$B$28*D763))</f>
        <v>-14.9680077443427</v>
      </c>
      <c r="G763" s="21">
        <f>(F763+Systeme!$C$21)/Systeme!$C$18</f>
        <v>0.99700639845113148</v>
      </c>
      <c r="I763" s="8">
        <f>('DGL 4'!$P$7/'DGL 4'!$B$26)*(1-EXP(-'DGL 4'!$B$26*D763)) + ('DGL 4'!$P$8/'DGL 4'!$B$27)*(1-EXP(-'DGL 4'!$B$27*D763))+ ('DGL 4'!$P$9/'DGL 4'!$B$28)*(1-EXP(-'DGL 4'!$B$28*D763))</f>
        <v>14.967950473534355</v>
      </c>
      <c r="J763" s="21">
        <f>(I763+Systeme!$K$21)/Systeme!$K$18</f>
        <v>2.993590094706871E-2</v>
      </c>
      <c r="L763" s="8">
        <f t="shared" si="22"/>
        <v>5.7241685881096252E-5</v>
      </c>
      <c r="M763" s="21">
        <f>(L763+Systeme!$S$21)/Systeme!$S$18</f>
        <v>1.144833717621925E-7</v>
      </c>
      <c r="O763" s="8">
        <f>('DGL 4'!$P$15/'DGL 4'!$B$26)*(1-EXP(-'DGL 4'!$B$26*D763)) + ('DGL 4'!$P$16/'DGL 4'!$B$27)*(1-EXP(-'DGL 4'!$B$27*D763))+ ('DGL 4'!$P$17/'DGL 4'!$B$28)*(1-EXP(-'DGL 4'!$B$28*D763))</f>
        <v>2.91224635153714E-8</v>
      </c>
      <c r="P763" s="21">
        <f>(O763+Systeme!$AA$21)/Systeme!$AA$18</f>
        <v>1.4561231757685701E-11</v>
      </c>
    </row>
    <row r="764" spans="1:16" x14ac:dyDescent="0.25">
      <c r="A764" s="4">
        <f t="shared" si="23"/>
        <v>762</v>
      </c>
      <c r="D764" s="19">
        <f>A764*0.001 *Systeme!$G$6</f>
        <v>762</v>
      </c>
      <c r="F764" s="8">
        <f>('DGL 4'!$P$3/'DGL 4'!$B$26)*(1-EXP(-'DGL 4'!$B$26*D764)) + ('DGL 4'!$P$4/'DGL 4'!$B$27)*(1-EXP(-'DGL 4'!$B$27*D764))+ ('DGL 4'!$P$5/'DGL 4'!$B$28)*(1-EXP(-'DGL 4'!$B$28*D764))</f>
        <v>-14.987348728790991</v>
      </c>
      <c r="G764" s="21">
        <f>(F764+Systeme!$C$21)/Systeme!$C$18</f>
        <v>0.99700253025424168</v>
      </c>
      <c r="I764" s="8">
        <f>('DGL 4'!$P$7/'DGL 4'!$B$26)*(1-EXP(-'DGL 4'!$B$26*D764)) + ('DGL 4'!$P$8/'DGL 4'!$B$27)*(1-EXP(-'DGL 4'!$B$27*D764))+ ('DGL 4'!$P$9/'DGL 4'!$B$28)*(1-EXP(-'DGL 4'!$B$28*D764))</f>
        <v>14.987291308207039</v>
      </c>
      <c r="J764" s="21">
        <f>(I764+Systeme!$K$21)/Systeme!$K$18</f>
        <v>2.9974582616414079E-2</v>
      </c>
      <c r="L764" s="8">
        <f t="shared" si="22"/>
        <v>5.7391346896269475E-5</v>
      </c>
      <c r="M764" s="21">
        <f>(L764+Systeme!$S$21)/Systeme!$S$18</f>
        <v>1.1478269379253895E-7</v>
      </c>
      <c r="O764" s="8">
        <f>('DGL 4'!$P$15/'DGL 4'!$B$26)*(1-EXP(-'DGL 4'!$B$26*D764)) + ('DGL 4'!$P$16/'DGL 4'!$B$27)*(1-EXP(-'DGL 4'!$B$27*D764))+ ('DGL 4'!$P$17/'DGL 4'!$B$28)*(1-EXP(-'DGL 4'!$B$28*D764))</f>
        <v>2.9237055370039816E-8</v>
      </c>
      <c r="P764" s="21">
        <f>(O764+Systeme!$AA$21)/Systeme!$AA$18</f>
        <v>1.4618527685019908E-11</v>
      </c>
    </row>
    <row r="765" spans="1:16" x14ac:dyDescent="0.25">
      <c r="A765" s="4">
        <f t="shared" si="23"/>
        <v>763</v>
      </c>
      <c r="D765" s="19">
        <f>A765*0.001 *Systeme!$G$6</f>
        <v>763</v>
      </c>
      <c r="F765" s="8">
        <f>('DGL 4'!$P$3/'DGL 4'!$B$26)*(1-EXP(-'DGL 4'!$B$26*D765)) + ('DGL 4'!$P$4/'DGL 4'!$B$27)*(1-EXP(-'DGL 4'!$B$27*D765))+ ('DGL 4'!$P$5/'DGL 4'!$B$28)*(1-EXP(-'DGL 4'!$B$28*D765))</f>
        <v>-15.006688862260642</v>
      </c>
      <c r="G765" s="21">
        <f>(F765+Systeme!$C$21)/Systeme!$C$18</f>
        <v>0.99699866222754785</v>
      </c>
      <c r="I765" s="8">
        <f>('DGL 4'!$P$7/'DGL 4'!$B$26)*(1-EXP(-'DGL 4'!$B$26*D765)) + ('DGL 4'!$P$8/'DGL 4'!$B$27)*(1-EXP(-'DGL 4'!$B$27*D765))+ ('DGL 4'!$P$9/'DGL 4'!$B$28)*(1-EXP(-'DGL 4'!$B$28*D765))</f>
        <v>15.006631291707674</v>
      </c>
      <c r="J765" s="21">
        <f>(I765+Systeme!$K$21)/Systeme!$K$18</f>
        <v>3.0013262583415346E-2</v>
      </c>
      <c r="L765" s="8">
        <f t="shared" si="22"/>
        <v>5.7541201011202837E-5</v>
      </c>
      <c r="M765" s="21">
        <f>(L765+Systeme!$S$21)/Systeme!$S$18</f>
        <v>1.1508240202240568E-7</v>
      </c>
      <c r="O765" s="8">
        <f>('DGL 4'!$P$15/'DGL 4'!$B$26)*(1-EXP(-'DGL 4'!$B$26*D765)) + ('DGL 4'!$P$16/'DGL 4'!$B$27)*(1-EXP(-'DGL 4'!$B$27*D765))+ ('DGL 4'!$P$17/'DGL 4'!$B$28)*(1-EXP(-'DGL 4'!$B$28*D765))</f>
        <v>2.9351957197241985E-8</v>
      </c>
      <c r="P765" s="21">
        <f>(O765+Systeme!$AA$21)/Systeme!$AA$18</f>
        <v>1.4675978598620993E-11</v>
      </c>
    </row>
    <row r="766" spans="1:16" x14ac:dyDescent="0.25">
      <c r="A766" s="4">
        <f t="shared" si="23"/>
        <v>764</v>
      </c>
      <c r="D766" s="19">
        <f>A766*0.001 *Systeme!$G$6</f>
        <v>764</v>
      </c>
      <c r="F766" s="8">
        <f>('DGL 4'!$P$3/'DGL 4'!$B$26)*(1-EXP(-'DGL 4'!$B$26*D766)) + ('DGL 4'!$P$4/'DGL 4'!$B$27)*(1-EXP(-'DGL 4'!$B$27*D766))+ ('DGL 4'!$P$5/'DGL 4'!$B$28)*(1-EXP(-'DGL 4'!$B$28*D766))</f>
        <v>-15.026028144789187</v>
      </c>
      <c r="G766" s="21">
        <f>(F766+Systeme!$C$21)/Systeme!$C$18</f>
        <v>0.99699479437104221</v>
      </c>
      <c r="I766" s="8">
        <f>('DGL 4'!$P$7/'DGL 4'!$B$26)*(1-EXP(-'DGL 4'!$B$26*D766)) + ('DGL 4'!$P$8/'DGL 4'!$B$27)*(1-EXP(-'DGL 4'!$B$27*D766))+ ('DGL 4'!$P$9/'DGL 4'!$B$28)*(1-EXP(-'DGL 4'!$B$28*D766))</f>
        <v>15.025970424073792</v>
      </c>
      <c r="J766" s="21">
        <f>(I766+Systeme!$K$21)/Systeme!$K$18</f>
        <v>3.0051940848147583E-2</v>
      </c>
      <c r="L766" s="8">
        <f t="shared" si="22"/>
        <v>5.7691248225657382E-5</v>
      </c>
      <c r="M766" s="21">
        <f>(L766+Systeme!$S$21)/Systeme!$S$18</f>
        <v>1.1538249645131476E-7</v>
      </c>
      <c r="O766" s="8">
        <f>('DGL 4'!$P$15/'DGL 4'!$B$26)*(1-EXP(-'DGL 4'!$B$26*D766)) + ('DGL 4'!$P$16/'DGL 4'!$B$27)*(1-EXP(-'DGL 4'!$B$27*D766))+ ('DGL 4'!$P$17/'DGL 4'!$B$28)*(1-EXP(-'DGL 4'!$B$28*D766))</f>
        <v>2.9467169235936064E-8</v>
      </c>
      <c r="P766" s="21">
        <f>(O766+Systeme!$AA$21)/Systeme!$AA$18</f>
        <v>1.4733584617968032E-11</v>
      </c>
    </row>
    <row r="767" spans="1:16" x14ac:dyDescent="0.25">
      <c r="A767" s="4">
        <f t="shared" si="23"/>
        <v>765</v>
      </c>
      <c r="D767" s="19">
        <f>A767*0.001 *Systeme!$G$6</f>
        <v>765</v>
      </c>
      <c r="F767" s="8">
        <f>('DGL 4'!$P$3/'DGL 4'!$B$26)*(1-EXP(-'DGL 4'!$B$26*D767)) + ('DGL 4'!$P$4/'DGL 4'!$B$27)*(1-EXP(-'DGL 4'!$B$27*D767))+ ('DGL 4'!$P$5/'DGL 4'!$B$28)*(1-EXP(-'DGL 4'!$B$28*D767))</f>
        <v>-15.04536657641405</v>
      </c>
      <c r="G767" s="21">
        <f>(F767+Systeme!$C$21)/Systeme!$C$18</f>
        <v>0.99699092668471712</v>
      </c>
      <c r="I767" s="8">
        <f>('DGL 4'!$P$7/'DGL 4'!$B$26)*(1-EXP(-'DGL 4'!$B$26*D767)) + ('DGL 4'!$P$8/'DGL 4'!$B$27)*(1-EXP(-'DGL 4'!$B$27*D767))+ ('DGL 4'!$P$9/'DGL 4'!$B$28)*(1-EXP(-'DGL 4'!$B$28*D767))</f>
        <v>15.045308705342832</v>
      </c>
      <c r="J767" s="21">
        <f>(I767+Systeme!$K$21)/Systeme!$K$18</f>
        <v>3.0090617410685663E-2</v>
      </c>
      <c r="L767" s="8">
        <f t="shared" si="22"/>
        <v>5.7841488526445741E-5</v>
      </c>
      <c r="M767" s="21">
        <f>(L767+Systeme!$S$21)/Systeme!$S$18</f>
        <v>1.1568297705289148E-7</v>
      </c>
      <c r="O767" s="8">
        <f>('DGL 4'!$P$15/'DGL 4'!$B$26)*(1-EXP(-'DGL 4'!$B$26*D767)) + ('DGL 4'!$P$16/'DGL 4'!$B$27)*(1-EXP(-'DGL 4'!$B$27*D767))+ ('DGL 4'!$P$17/'DGL 4'!$B$28)*(1-EXP(-'DGL 4'!$B$28*D767))</f>
        <v>2.9582692238992042E-8</v>
      </c>
      <c r="P767" s="21">
        <f>(O767+Systeme!$AA$21)/Systeme!$AA$18</f>
        <v>1.479134611949602E-11</v>
      </c>
    </row>
    <row r="768" spans="1:16" x14ac:dyDescent="0.25">
      <c r="A768" s="4">
        <f t="shared" si="23"/>
        <v>766</v>
      </c>
      <c r="D768" s="19">
        <f>A768*0.001 *Systeme!$G$6</f>
        <v>766</v>
      </c>
      <c r="F768" s="8">
        <f>('DGL 4'!$P$3/'DGL 4'!$B$26)*(1-EXP(-'DGL 4'!$B$26*D768)) + ('DGL 4'!$P$4/'DGL 4'!$B$27)*(1-EXP(-'DGL 4'!$B$27*D768))+ ('DGL 4'!$P$5/'DGL 4'!$B$28)*(1-EXP(-'DGL 4'!$B$28*D768))</f>
        <v>-15.064704157172667</v>
      </c>
      <c r="G768" s="21">
        <f>(F768+Systeme!$C$21)/Systeme!$C$18</f>
        <v>0.99698705916856545</v>
      </c>
      <c r="I768" s="8">
        <f>('DGL 4'!$P$7/'DGL 4'!$B$26)*(1-EXP(-'DGL 4'!$B$26*D768)) + ('DGL 4'!$P$8/'DGL 4'!$B$27)*(1-EXP(-'DGL 4'!$B$27*D768))+ ('DGL 4'!$P$9/'DGL 4'!$B$28)*(1-EXP(-'DGL 4'!$B$28*D768))</f>
        <v>15.064646135552229</v>
      </c>
      <c r="J768" s="21">
        <f>(I768+Systeme!$K$21)/Systeme!$K$18</f>
        <v>3.0129292271104457E-2</v>
      </c>
      <c r="L768" s="8">
        <f t="shared" si="22"/>
        <v>5.7991921911723036E-5</v>
      </c>
      <c r="M768" s="21">
        <f>(L768+Systeme!$S$21)/Systeme!$S$18</f>
        <v>1.1598384382344607E-7</v>
      </c>
      <c r="O768" s="8">
        <f>('DGL 4'!$P$15/'DGL 4'!$B$26)*(1-EXP(-'DGL 4'!$B$26*D768)) + ('DGL 4'!$P$16/'DGL 4'!$B$27)*(1-EXP(-'DGL 4'!$B$27*D768))+ ('DGL 4'!$P$17/'DGL 4'!$B$28)*(1-EXP(-'DGL 4'!$B$28*D768))</f>
        <v>2.9698526274931497E-8</v>
      </c>
      <c r="P768" s="21">
        <f>(O768+Systeme!$AA$21)/Systeme!$AA$18</f>
        <v>1.4849263137465747E-11</v>
      </c>
    </row>
    <row r="769" spans="1:16" x14ac:dyDescent="0.25">
      <c r="A769" s="4">
        <f t="shared" si="23"/>
        <v>767</v>
      </c>
      <c r="D769" s="19">
        <f>A769*0.001 *Systeme!$G$6</f>
        <v>767</v>
      </c>
      <c r="F769" s="8">
        <f>('DGL 4'!$P$3/'DGL 4'!$B$26)*(1-EXP(-'DGL 4'!$B$26*D769)) + ('DGL 4'!$P$4/'DGL 4'!$B$27)*(1-EXP(-'DGL 4'!$B$27*D769))+ ('DGL 4'!$P$5/'DGL 4'!$B$28)*(1-EXP(-'DGL 4'!$B$28*D769))</f>
        <v>-15.084040887102459</v>
      </c>
      <c r="G769" s="21">
        <f>(F769+Systeme!$C$21)/Systeme!$C$18</f>
        <v>0.99698319182257944</v>
      </c>
      <c r="I769" s="8">
        <f>('DGL 4'!$P$7/'DGL 4'!$B$26)*(1-EXP(-'DGL 4'!$B$26*D769)) + ('DGL 4'!$P$8/'DGL 4'!$B$27)*(1-EXP(-'DGL 4'!$B$27*D769))+ ('DGL 4'!$P$9/'DGL 4'!$B$28)*(1-EXP(-'DGL 4'!$B$28*D769))</f>
        <v>15.083982714739427</v>
      </c>
      <c r="J769" s="21">
        <f>(I769+Systeme!$K$21)/Systeme!$K$18</f>
        <v>3.0167965429478853E-2</v>
      </c>
      <c r="L769" s="8">
        <f t="shared" si="22"/>
        <v>5.8142548359763589E-5</v>
      </c>
      <c r="M769" s="21">
        <f>(L769+Systeme!$S$21)/Systeme!$S$18</f>
        <v>1.1628509671952717E-7</v>
      </c>
      <c r="O769" s="8">
        <f>('DGL 4'!$P$15/'DGL 4'!$B$26)*(1-EXP(-'DGL 4'!$B$26*D769)) + ('DGL 4'!$P$16/'DGL 4'!$B$27)*(1-EXP(-'DGL 4'!$B$27*D769))+ ('DGL 4'!$P$17/'DGL 4'!$B$28)*(1-EXP(-'DGL 4'!$B$28*D769))</f>
        <v>2.9814671753149169E-8</v>
      </c>
      <c r="P769" s="21">
        <f>(O769+Systeme!$AA$21)/Systeme!$AA$18</f>
        <v>1.4907335876574585E-11</v>
      </c>
    </row>
    <row r="770" spans="1:16" x14ac:dyDescent="0.25">
      <c r="A770" s="4">
        <f t="shared" si="23"/>
        <v>768</v>
      </c>
      <c r="D770" s="19">
        <f>A770*0.001 *Systeme!$G$6</f>
        <v>768</v>
      </c>
      <c r="F770" s="8">
        <f>('DGL 4'!$P$3/'DGL 4'!$B$26)*(1-EXP(-'DGL 4'!$B$26*D770)) + ('DGL 4'!$P$4/'DGL 4'!$B$27)*(1-EXP(-'DGL 4'!$B$27*D770))+ ('DGL 4'!$P$5/'DGL 4'!$B$28)*(1-EXP(-'DGL 4'!$B$28*D770))</f>
        <v>-15.103376766240965</v>
      </c>
      <c r="G770" s="21">
        <f>(F770+Systeme!$C$21)/Systeme!$C$18</f>
        <v>0.99697932464675176</v>
      </c>
      <c r="I770" s="8">
        <f>('DGL 4'!$P$7/'DGL 4'!$B$26)*(1-EXP(-'DGL 4'!$B$26*D770)) + ('DGL 4'!$P$8/'DGL 4'!$B$27)*(1-EXP(-'DGL 4'!$B$27*D770))+ ('DGL 4'!$P$9/'DGL 4'!$B$28)*(1-EXP(-'DGL 4'!$B$28*D770))</f>
        <v>15.103318442941962</v>
      </c>
      <c r="J770" s="21">
        <f>(I770+Systeme!$K$21)/Systeme!$K$18</f>
        <v>3.0206636885883924E-2</v>
      </c>
      <c r="L770" s="8">
        <f t="shared" si="22"/>
        <v>5.8293367873537682E-5</v>
      </c>
      <c r="M770" s="21">
        <f>(L770+Systeme!$S$21)/Systeme!$S$18</f>
        <v>1.1658673574707536E-7</v>
      </c>
      <c r="O770" s="8">
        <f>('DGL 4'!$P$15/'DGL 4'!$B$26)*(1-EXP(-'DGL 4'!$B$26*D770)) + ('DGL 4'!$P$16/'DGL 4'!$B$27)*(1-EXP(-'DGL 4'!$B$27*D770))+ ('DGL 4'!$P$17/'DGL 4'!$B$28)*(1-EXP(-'DGL 4'!$B$28*D770))</f>
        <v>2.9931129256078465E-8</v>
      </c>
      <c r="P770" s="21">
        <f>(O770+Systeme!$AA$21)/Systeme!$AA$18</f>
        <v>1.4965564628039232E-11</v>
      </c>
    </row>
    <row r="771" spans="1:16" x14ac:dyDescent="0.25">
      <c r="A771" s="4">
        <f t="shared" si="23"/>
        <v>769</v>
      </c>
      <c r="D771" s="19">
        <f>A771*0.001 *Systeme!$G$6</f>
        <v>769</v>
      </c>
      <c r="F771" s="8">
        <f>('DGL 4'!$P$3/'DGL 4'!$B$26)*(1-EXP(-'DGL 4'!$B$26*D771)) + ('DGL 4'!$P$4/'DGL 4'!$B$27)*(1-EXP(-'DGL 4'!$B$27*D771))+ ('DGL 4'!$P$5/'DGL 4'!$B$28)*(1-EXP(-'DGL 4'!$B$28*D771))</f>
        <v>-15.122711794625349</v>
      </c>
      <c r="G771" s="21">
        <f>(F771+Systeme!$C$21)/Systeme!$C$18</f>
        <v>0.99697545764107487</v>
      </c>
      <c r="I771" s="8">
        <f>('DGL 4'!$P$7/'DGL 4'!$B$26)*(1-EXP(-'DGL 4'!$B$26*D771)) + ('DGL 4'!$P$8/'DGL 4'!$B$27)*(1-EXP(-'DGL 4'!$B$27*D771))+ ('DGL 4'!$P$9/'DGL 4'!$B$28)*(1-EXP(-'DGL 4'!$B$28*D771))</f>
        <v>15.122653320197188</v>
      </c>
      <c r="J771" s="21">
        <f>(I771+Systeme!$K$21)/Systeme!$K$18</f>
        <v>3.0245306640394376E-2</v>
      </c>
      <c r="L771" s="8">
        <f t="shared" si="22"/>
        <v>5.8444380401685356E-5</v>
      </c>
      <c r="M771" s="21">
        <f>(L771+Systeme!$S$21)/Systeme!$S$18</f>
        <v>1.1688876080337071E-7</v>
      </c>
      <c r="O771" s="8">
        <f>('DGL 4'!$P$15/'DGL 4'!$B$26)*(1-EXP(-'DGL 4'!$B$26*D771)) + ('DGL 4'!$P$16/'DGL 4'!$B$27)*(1-EXP(-'DGL 4'!$B$27*D771))+ ('DGL 4'!$P$17/'DGL 4'!$B$28)*(1-EXP(-'DGL 4'!$B$28*D771))</f>
        <v>3.0047760073495522E-8</v>
      </c>
      <c r="P771" s="21">
        <f>(O771+Systeme!$AA$21)/Systeme!$AA$18</f>
        <v>1.5023880036747761E-11</v>
      </c>
    </row>
    <row r="772" spans="1:16" x14ac:dyDescent="0.25">
      <c r="A772" s="4">
        <f t="shared" si="23"/>
        <v>770</v>
      </c>
      <c r="D772" s="19">
        <f>A772*0.001 *Systeme!$G$6</f>
        <v>770</v>
      </c>
      <c r="F772" s="8">
        <f>('DGL 4'!$P$3/'DGL 4'!$B$26)*(1-EXP(-'DGL 4'!$B$26*D772)) + ('DGL 4'!$P$4/'DGL 4'!$B$27)*(1-EXP(-'DGL 4'!$B$27*D772))+ ('DGL 4'!$P$5/'DGL 4'!$B$28)*(1-EXP(-'DGL 4'!$B$28*D772))</f>
        <v>-15.14204597229341</v>
      </c>
      <c r="G772" s="21">
        <f>(F772+Systeme!$C$21)/Systeme!$C$18</f>
        <v>0.99697159080554143</v>
      </c>
      <c r="I772" s="8">
        <f>('DGL 4'!$P$7/'DGL 4'!$B$26)*(1-EXP(-'DGL 4'!$B$26*D772)) + ('DGL 4'!$P$8/'DGL 4'!$B$27)*(1-EXP(-'DGL 4'!$B$27*D772))+ ('DGL 4'!$P$9/'DGL 4'!$B$28)*(1-EXP(-'DGL 4'!$B$28*D772))</f>
        <v>15.141987346542557</v>
      </c>
      <c r="J772" s="21">
        <f>(I772+Systeme!$K$21)/Systeme!$K$18</f>
        <v>3.0283974693085112E-2</v>
      </c>
      <c r="L772" s="8">
        <f t="shared" ref="L772:L835" si="24">-(F772+I772+O772)</f>
        <v>5.8595586010683817E-5</v>
      </c>
      <c r="M772" s="21">
        <f>(L772+Systeme!$S$21)/Systeme!$S$18</f>
        <v>1.1719117202136763E-7</v>
      </c>
      <c r="O772" s="8">
        <f>('DGL 4'!$P$15/'DGL 4'!$B$26)*(1-EXP(-'DGL 4'!$B$26*D772)) + ('DGL 4'!$P$16/'DGL 4'!$B$27)*(1-EXP(-'DGL 4'!$B$27*D772))+ ('DGL 4'!$P$17/'DGL 4'!$B$28)*(1-EXP(-'DGL 4'!$B$28*D772))</f>
        <v>3.0164842341421499E-8</v>
      </c>
      <c r="P772" s="21">
        <f>(O772+Systeme!$AA$21)/Systeme!$AA$18</f>
        <v>1.5082421170710749E-11</v>
      </c>
    </row>
    <row r="773" spans="1:16" x14ac:dyDescent="0.25">
      <c r="A773" s="4">
        <f t="shared" ref="A773:A836" si="25">A772+1</f>
        <v>771</v>
      </c>
      <c r="D773" s="19">
        <f>A773*0.001 *Systeme!$G$6</f>
        <v>771</v>
      </c>
      <c r="F773" s="8">
        <f>('DGL 4'!$P$3/'DGL 4'!$B$26)*(1-EXP(-'DGL 4'!$B$26*D773)) + ('DGL 4'!$P$4/'DGL 4'!$B$27)*(1-EXP(-'DGL 4'!$B$27*D773))+ ('DGL 4'!$P$5/'DGL 4'!$B$28)*(1-EXP(-'DGL 4'!$B$28*D773))</f>
        <v>-15.161379299282311</v>
      </c>
      <c r="G773" s="21">
        <f>(F773+Systeme!$C$21)/Systeme!$C$18</f>
        <v>0.99696772414014356</v>
      </c>
      <c r="I773" s="8">
        <f>('DGL 4'!$P$7/'DGL 4'!$B$26)*(1-EXP(-'DGL 4'!$B$26*D773)) + ('DGL 4'!$P$8/'DGL 4'!$B$27)*(1-EXP(-'DGL 4'!$B$27*D773))+ ('DGL 4'!$P$9/'DGL 4'!$B$28)*(1-EXP(-'DGL 4'!$B$28*D773))</f>
        <v>15.161320522015593</v>
      </c>
      <c r="J773" s="21">
        <f>(I773+Systeme!$K$21)/Systeme!$K$18</f>
        <v>3.0322641044031186E-2</v>
      </c>
      <c r="L773" s="8">
        <f t="shared" si="24"/>
        <v>5.8746984618853176E-5</v>
      </c>
      <c r="M773" s="21">
        <f>(L773+Systeme!$S$21)/Systeme!$S$18</f>
        <v>1.1749396923770635E-7</v>
      </c>
      <c r="O773" s="8">
        <f>('DGL 4'!$P$15/'DGL 4'!$B$26)*(1-EXP(-'DGL 4'!$B$26*D773)) + ('DGL 4'!$P$16/'DGL 4'!$B$27)*(1-EXP(-'DGL 4'!$B$27*D773))+ ('DGL 4'!$P$17/'DGL 4'!$B$28)*(1-EXP(-'DGL 4'!$B$28*D773))</f>
        <v>3.0282098915663386E-8</v>
      </c>
      <c r="P773" s="21">
        <f>(O773+Systeme!$AA$21)/Systeme!$AA$18</f>
        <v>1.5141049457831693E-11</v>
      </c>
    </row>
    <row r="774" spans="1:16" x14ac:dyDescent="0.25">
      <c r="A774" s="4">
        <f t="shared" si="25"/>
        <v>772</v>
      </c>
      <c r="D774" s="19">
        <f>A774*0.001 *Systeme!$G$6</f>
        <v>772</v>
      </c>
      <c r="F774" s="8">
        <f>('DGL 4'!$P$3/'DGL 4'!$B$26)*(1-EXP(-'DGL 4'!$B$26*D774)) + ('DGL 4'!$P$4/'DGL 4'!$B$27)*(1-EXP(-'DGL 4'!$B$27*D774))+ ('DGL 4'!$P$5/'DGL 4'!$B$28)*(1-EXP(-'DGL 4'!$B$28*D774))</f>
        <v>-15.180711775629748</v>
      </c>
      <c r="G774" s="21">
        <f>(F774+Systeme!$C$21)/Systeme!$C$18</f>
        <v>0.99696385764487405</v>
      </c>
      <c r="I774" s="8">
        <f>('DGL 4'!$P$7/'DGL 4'!$B$26)*(1-EXP(-'DGL 4'!$B$26*D774)) + ('DGL 4'!$P$8/'DGL 4'!$B$27)*(1-EXP(-'DGL 4'!$B$27*D774))+ ('DGL 4'!$P$9/'DGL 4'!$B$28)*(1-EXP(-'DGL 4'!$B$28*D774))</f>
        <v>15.180652846653652</v>
      </c>
      <c r="J774" s="21">
        <f>(I774+Systeme!$K$21)/Systeme!$K$18</f>
        <v>3.0361305693307306E-2</v>
      </c>
      <c r="L774" s="8">
        <f t="shared" si="24"/>
        <v>5.8898576287343303E-5</v>
      </c>
      <c r="M774" s="21">
        <f>(L774+Systeme!$S$21)/Systeme!$S$18</f>
        <v>1.177971525746866E-7</v>
      </c>
      <c r="O774" s="8">
        <f>('DGL 4'!$P$15/'DGL 4'!$B$26)*(1-EXP(-'DGL 4'!$B$26*D774)) + ('DGL 4'!$P$16/'DGL 4'!$B$27)*(1-EXP(-'DGL 4'!$B$27*D774))+ ('DGL 4'!$P$17/'DGL 4'!$B$28)*(1-EXP(-'DGL 4'!$B$28*D774))</f>
        <v>3.0399807930507616E-8</v>
      </c>
      <c r="P774" s="21">
        <f>(O774+Systeme!$AA$21)/Systeme!$AA$18</f>
        <v>1.5199903965253809E-11</v>
      </c>
    </row>
    <row r="775" spans="1:16" x14ac:dyDescent="0.25">
      <c r="A775" s="4">
        <f t="shared" si="25"/>
        <v>773</v>
      </c>
      <c r="D775" s="19">
        <f>A775*0.001 *Systeme!$G$6</f>
        <v>773</v>
      </c>
      <c r="F775" s="8">
        <f>('DGL 4'!$P$3/'DGL 4'!$B$26)*(1-EXP(-'DGL 4'!$B$26*D775)) + ('DGL 4'!$P$4/'DGL 4'!$B$27)*(1-EXP(-'DGL 4'!$B$27*D775))+ ('DGL 4'!$P$5/'DGL 4'!$B$28)*(1-EXP(-'DGL 4'!$B$28*D775))</f>
        <v>-15.200043401372881</v>
      </c>
      <c r="G775" s="21">
        <f>(F775+Systeme!$C$21)/Systeme!$C$18</f>
        <v>0.99695999131972546</v>
      </c>
      <c r="I775" s="8">
        <f>('DGL 4'!$P$7/'DGL 4'!$B$26)*(1-EXP(-'DGL 4'!$B$26*D775)) + ('DGL 4'!$P$8/'DGL 4'!$B$27)*(1-EXP(-'DGL 4'!$B$27*D775))+ ('DGL 4'!$P$9/'DGL 4'!$B$28)*(1-EXP(-'DGL 4'!$B$28*D775))</f>
        <v>15.199984320494252</v>
      </c>
      <c r="J775" s="21">
        <f>(I775+Systeme!$K$21)/Systeme!$K$18</f>
        <v>3.0399968640988505E-2</v>
      </c>
      <c r="L775" s="8">
        <f t="shared" si="24"/>
        <v>5.9050360936760676E-5</v>
      </c>
      <c r="M775" s="21">
        <f>(L775+Systeme!$S$21)/Systeme!$S$18</f>
        <v>1.1810072187352135E-7</v>
      </c>
      <c r="O775" s="8">
        <f>('DGL 4'!$P$15/'DGL 4'!$B$26)*(1-EXP(-'DGL 4'!$B$26*D775)) + ('DGL 4'!$P$16/'DGL 4'!$B$27)*(1-EXP(-'DGL 4'!$B$27*D775))+ ('DGL 4'!$P$17/'DGL 4'!$B$28)*(1-EXP(-'DGL 4'!$B$28*D775))</f>
        <v>3.0517691731752478E-8</v>
      </c>
      <c r="P775" s="21">
        <f>(O775+Systeme!$AA$21)/Systeme!$AA$18</f>
        <v>1.5258845865876238E-11</v>
      </c>
    </row>
    <row r="776" spans="1:16" x14ac:dyDescent="0.25">
      <c r="A776" s="4">
        <f t="shared" si="25"/>
        <v>774</v>
      </c>
      <c r="D776" s="19">
        <f>A776*0.001 *Systeme!$G$6</f>
        <v>774</v>
      </c>
      <c r="F776" s="8">
        <f>('DGL 4'!$P$3/'DGL 4'!$B$26)*(1-EXP(-'DGL 4'!$B$26*D776)) + ('DGL 4'!$P$4/'DGL 4'!$B$27)*(1-EXP(-'DGL 4'!$B$27*D776))+ ('DGL 4'!$P$5/'DGL 4'!$B$28)*(1-EXP(-'DGL 4'!$B$28*D776))</f>
        <v>-15.219374176549252</v>
      </c>
      <c r="G776" s="21">
        <f>(F776+Systeme!$C$21)/Systeme!$C$18</f>
        <v>0.99695612516469012</v>
      </c>
      <c r="I776" s="8">
        <f>('DGL 4'!$P$7/'DGL 4'!$B$26)*(1-EXP(-'DGL 4'!$B$26*D776)) + ('DGL 4'!$P$8/'DGL 4'!$B$27)*(1-EXP(-'DGL 4'!$B$27*D776))+ ('DGL 4'!$P$9/'DGL 4'!$B$28)*(1-EXP(-'DGL 4'!$B$28*D776))</f>
        <v>15.219314943574764</v>
      </c>
      <c r="J776" s="21">
        <f>(I776+Systeme!$K$21)/Systeme!$K$18</f>
        <v>3.0438629887149529E-2</v>
      </c>
      <c r="L776" s="8">
        <f t="shared" si="24"/>
        <v>5.9202338598109572E-5</v>
      </c>
      <c r="M776" s="21">
        <f>(L776+Systeme!$S$21)/Systeme!$S$18</f>
        <v>1.1840467719621914E-7</v>
      </c>
      <c r="O776" s="8">
        <f>('DGL 4'!$P$15/'DGL 4'!$B$26)*(1-EXP(-'DGL 4'!$B$26*D776)) + ('DGL 4'!$P$16/'DGL 4'!$B$27)*(1-EXP(-'DGL 4'!$B$27*D776))+ ('DGL 4'!$P$17/'DGL 4'!$B$28)*(1-EXP(-'DGL 4'!$B$28*D776))</f>
        <v>3.0635889845375547E-8</v>
      </c>
      <c r="P776" s="21">
        <f>(O776+Systeme!$AA$21)/Systeme!$AA$18</f>
        <v>1.5317944922687772E-11</v>
      </c>
    </row>
    <row r="777" spans="1:16" x14ac:dyDescent="0.25">
      <c r="A777" s="4">
        <f t="shared" si="25"/>
        <v>775</v>
      </c>
      <c r="D777" s="19">
        <f>A777*0.001 *Systeme!$G$6</f>
        <v>775</v>
      </c>
      <c r="F777" s="8">
        <f>('DGL 4'!$P$3/'DGL 4'!$B$26)*(1-EXP(-'DGL 4'!$B$26*D777)) + ('DGL 4'!$P$4/'DGL 4'!$B$27)*(1-EXP(-'DGL 4'!$B$27*D777))+ ('DGL 4'!$P$5/'DGL 4'!$B$28)*(1-EXP(-'DGL 4'!$B$28*D777))</f>
        <v>-15.238704101196545</v>
      </c>
      <c r="G777" s="21">
        <f>(F777+Systeme!$C$21)/Systeme!$C$18</f>
        <v>0.99695225917976071</v>
      </c>
      <c r="I777" s="8">
        <f>('DGL 4'!$P$7/'DGL 4'!$B$26)*(1-EXP(-'DGL 4'!$B$26*D777)) + ('DGL 4'!$P$8/'DGL 4'!$B$27)*(1-EXP(-'DGL 4'!$B$27*D777))+ ('DGL 4'!$P$9/'DGL 4'!$B$28)*(1-EXP(-'DGL 4'!$B$28*D777))</f>
        <v>15.238644715932715</v>
      </c>
      <c r="J777" s="21">
        <f>(I777+Systeme!$K$21)/Systeme!$K$18</f>
        <v>3.047728943186543E-2</v>
      </c>
      <c r="L777" s="8">
        <f t="shared" si="24"/>
        <v>5.9354509288519087E-5</v>
      </c>
      <c r="M777" s="21">
        <f>(L777+Systeme!$S$21)/Systeme!$S$18</f>
        <v>1.1870901857703817E-7</v>
      </c>
      <c r="O777" s="8">
        <f>('DGL 4'!$P$15/'DGL 4'!$B$26)*(1-EXP(-'DGL 4'!$B$26*D777)) + ('DGL 4'!$P$16/'DGL 4'!$B$27)*(1-EXP(-'DGL 4'!$B$27*D777))+ ('DGL 4'!$P$17/'DGL 4'!$B$28)*(1-EXP(-'DGL 4'!$B$28*D777))</f>
        <v>3.0754541461685408E-8</v>
      </c>
      <c r="P777" s="21">
        <f>(O777+Systeme!$AA$21)/Systeme!$AA$18</f>
        <v>1.5377270730842703E-11</v>
      </c>
    </row>
    <row r="778" spans="1:16" x14ac:dyDescent="0.25">
      <c r="A778" s="4">
        <f t="shared" si="25"/>
        <v>776</v>
      </c>
      <c r="D778" s="19">
        <f>A778*0.001 *Systeme!$G$6</f>
        <v>776</v>
      </c>
      <c r="F778" s="8">
        <f>('DGL 4'!$P$3/'DGL 4'!$B$26)*(1-EXP(-'DGL 4'!$B$26*D778)) + ('DGL 4'!$P$4/'DGL 4'!$B$27)*(1-EXP(-'DGL 4'!$B$27*D778))+ ('DGL 4'!$P$5/'DGL 4'!$B$28)*(1-EXP(-'DGL 4'!$B$28*D778))</f>
        <v>-15.258033175351775</v>
      </c>
      <c r="G778" s="21">
        <f>(F778+Systeme!$C$21)/Systeme!$C$18</f>
        <v>0.99694839336492969</v>
      </c>
      <c r="I778" s="8">
        <f>('DGL 4'!$P$7/'DGL 4'!$B$26)*(1-EXP(-'DGL 4'!$B$26*D778)) + ('DGL 4'!$P$8/'DGL 4'!$B$27)*(1-EXP(-'DGL 4'!$B$27*D778))+ ('DGL 4'!$P$9/'DGL 4'!$B$28)*(1-EXP(-'DGL 4'!$B$28*D778))</f>
        <v>15.257973637605469</v>
      </c>
      <c r="J778" s="21">
        <f>(I778+Systeme!$K$21)/Systeme!$K$18</f>
        <v>3.0515947275210939E-2</v>
      </c>
      <c r="L778" s="8">
        <f t="shared" si="24"/>
        <v>5.9506872937312248E-5</v>
      </c>
      <c r="M778" s="21">
        <f>(L778+Systeme!$S$21)/Systeme!$S$18</f>
        <v>1.190137458746245E-7</v>
      </c>
      <c r="O778" s="8">
        <f>('DGL 4'!$P$15/'DGL 4'!$B$26)*(1-EXP(-'DGL 4'!$B$26*D778)) + ('DGL 4'!$P$16/'DGL 4'!$B$27)*(1-EXP(-'DGL 4'!$B$27*D778))+ ('DGL 4'!$P$17/'DGL 4'!$B$28)*(1-EXP(-'DGL 4'!$B$28*D778))</f>
        <v>3.087336909171276E-8</v>
      </c>
      <c r="P778" s="21">
        <f>(O778+Systeme!$AA$21)/Systeme!$AA$18</f>
        <v>1.5436684545856379E-11</v>
      </c>
    </row>
    <row r="779" spans="1:16" x14ac:dyDescent="0.25">
      <c r="A779" s="4">
        <f t="shared" si="25"/>
        <v>777</v>
      </c>
      <c r="D779" s="19">
        <f>A779*0.001 *Systeme!$G$6</f>
        <v>777</v>
      </c>
      <c r="F779" s="8">
        <f>('DGL 4'!$P$3/'DGL 4'!$B$26)*(1-EXP(-'DGL 4'!$B$26*D779)) + ('DGL 4'!$P$4/'DGL 4'!$B$27)*(1-EXP(-'DGL 4'!$B$27*D779))+ ('DGL 4'!$P$5/'DGL 4'!$B$28)*(1-EXP(-'DGL 4'!$B$28*D779))</f>
        <v>-15.277361399052577</v>
      </c>
      <c r="G779" s="21">
        <f>(F779+Systeme!$C$21)/Systeme!$C$18</f>
        <v>0.99694452772018938</v>
      </c>
      <c r="I779" s="8">
        <f>('DGL 4'!$P$7/'DGL 4'!$B$26)*(1-EXP(-'DGL 4'!$B$26*D779)) + ('DGL 4'!$P$8/'DGL 4'!$B$27)*(1-EXP(-'DGL 4'!$B$27*D779))+ ('DGL 4'!$P$9/'DGL 4'!$B$28)*(1-EXP(-'DGL 4'!$B$28*D779))</f>
        <v>15.277301708630501</v>
      </c>
      <c r="J779" s="21">
        <f>(I779+Systeme!$K$21)/Systeme!$K$18</f>
        <v>3.0554603417261003E-2</v>
      </c>
      <c r="L779" s="8">
        <f t="shared" si="24"/>
        <v>5.9659429563224935E-5</v>
      </c>
      <c r="M779" s="21">
        <f>(L779+Systeme!$S$21)/Systeme!$S$18</f>
        <v>1.1931885912644987E-7</v>
      </c>
      <c r="O779" s="8">
        <f>('DGL 4'!$P$15/'DGL 4'!$B$26)*(1-EXP(-'DGL 4'!$B$26*D779)) + ('DGL 4'!$P$16/'DGL 4'!$B$27)*(1-EXP(-'DGL 4'!$B$27*D779))+ ('DGL 4'!$P$17/'DGL 4'!$B$28)*(1-EXP(-'DGL 4'!$B$28*D779))</f>
        <v>3.0992512095335406E-8</v>
      </c>
      <c r="P779" s="21">
        <f>(O779+Systeme!$AA$21)/Systeme!$AA$18</f>
        <v>1.5496256047667703E-11</v>
      </c>
    </row>
    <row r="780" spans="1:16" x14ac:dyDescent="0.25">
      <c r="A780" s="4">
        <f t="shared" si="25"/>
        <v>778</v>
      </c>
      <c r="D780" s="19">
        <f>A780*0.001 *Systeme!$G$6</f>
        <v>778</v>
      </c>
      <c r="F780" s="8">
        <f>('DGL 4'!$P$3/'DGL 4'!$B$26)*(1-EXP(-'DGL 4'!$B$26*D780)) + ('DGL 4'!$P$4/'DGL 4'!$B$27)*(1-EXP(-'DGL 4'!$B$27*D780))+ ('DGL 4'!$P$5/'DGL 4'!$B$28)*(1-EXP(-'DGL 4'!$B$28*D780))</f>
        <v>-15.296688772336335</v>
      </c>
      <c r="G780" s="21">
        <f>(F780+Systeme!$C$21)/Systeme!$C$18</f>
        <v>0.99694066224553279</v>
      </c>
      <c r="I780" s="8">
        <f>('DGL 4'!$P$7/'DGL 4'!$B$26)*(1-EXP(-'DGL 4'!$B$26*D780)) + ('DGL 4'!$P$8/'DGL 4'!$B$27)*(1-EXP(-'DGL 4'!$B$27*D780))+ ('DGL 4'!$P$9/'DGL 4'!$B$28)*(1-EXP(-'DGL 4'!$B$28*D780))</f>
        <v>15.296628929045196</v>
      </c>
      <c r="J780" s="21">
        <f>(I780+Systeme!$K$21)/Systeme!$K$18</f>
        <v>3.0593257858090393E-2</v>
      </c>
      <c r="L780" s="8">
        <f t="shared" si="24"/>
        <v>5.9812179167624113E-5</v>
      </c>
      <c r="M780" s="21">
        <f>(L780+Systeme!$S$21)/Systeme!$S$18</f>
        <v>1.1962435833524822E-7</v>
      </c>
      <c r="O780" s="8">
        <f>('DGL 4'!$P$15/'DGL 4'!$B$26)*(1-EXP(-'DGL 4'!$B$26*D780)) + ('DGL 4'!$P$16/'DGL 4'!$B$27)*(1-EXP(-'DGL 4'!$B$27*D780))+ ('DGL 4'!$P$17/'DGL 4'!$B$28)*(1-EXP(-'DGL 4'!$B$28*D780))</f>
        <v>3.1111970881948087E-8</v>
      </c>
      <c r="P780" s="21">
        <f>(O780+Systeme!$AA$21)/Systeme!$AA$18</f>
        <v>1.5555985440974044E-11</v>
      </c>
    </row>
    <row r="781" spans="1:16" x14ac:dyDescent="0.25">
      <c r="A781" s="4">
        <f t="shared" si="25"/>
        <v>779</v>
      </c>
      <c r="D781" s="19">
        <f>A781*0.001 *Systeme!$G$6</f>
        <v>779</v>
      </c>
      <c r="F781" s="8">
        <f>('DGL 4'!$P$3/'DGL 4'!$B$26)*(1-EXP(-'DGL 4'!$B$26*D781)) + ('DGL 4'!$P$4/'DGL 4'!$B$27)*(1-EXP(-'DGL 4'!$B$27*D781))+ ('DGL 4'!$P$5/'DGL 4'!$B$28)*(1-EXP(-'DGL 4'!$B$28*D781))</f>
        <v>-15.316015295240573</v>
      </c>
      <c r="G781" s="21">
        <f>(F781+Systeme!$C$21)/Systeme!$C$18</f>
        <v>0.99693679694095194</v>
      </c>
      <c r="I781" s="8">
        <f>('DGL 4'!$P$7/'DGL 4'!$B$26)*(1-EXP(-'DGL 4'!$B$26*D781)) + ('DGL 4'!$P$8/'DGL 4'!$B$27)*(1-EXP(-'DGL 4'!$B$27*D781))+ ('DGL 4'!$P$9/'DGL 4'!$B$28)*(1-EXP(-'DGL 4'!$B$28*D781))</f>
        <v>15.315955298887095</v>
      </c>
      <c r="J781" s="21">
        <f>(I781+Systeme!$K$21)/Systeme!$K$18</f>
        <v>3.063191059777419E-2</v>
      </c>
      <c r="L781" s="8">
        <f t="shared" si="24"/>
        <v>5.9965121732335081E-5</v>
      </c>
      <c r="M781" s="21">
        <f>(L781+Systeme!$S$21)/Systeme!$S$18</f>
        <v>1.1993024346467018E-7</v>
      </c>
      <c r="O781" s="8">
        <f>('DGL 4'!$P$15/'DGL 4'!$B$26)*(1-EXP(-'DGL 4'!$B$26*D781)) + ('DGL 4'!$P$16/'DGL 4'!$B$27)*(1-EXP(-'DGL 4'!$B$27*D781))+ ('DGL 4'!$P$17/'DGL 4'!$B$28)*(1-EXP(-'DGL 4'!$B$28*D781))</f>
        <v>3.1231745862680266E-8</v>
      </c>
      <c r="P781" s="21">
        <f>(O781+Systeme!$AA$21)/Systeme!$AA$18</f>
        <v>1.5615872931340134E-11</v>
      </c>
    </row>
    <row r="782" spans="1:16" x14ac:dyDescent="0.25">
      <c r="A782" s="4">
        <f t="shared" si="25"/>
        <v>780</v>
      </c>
      <c r="D782" s="19">
        <f>A782*0.001 *Systeme!$G$6</f>
        <v>780</v>
      </c>
      <c r="F782" s="8">
        <f>('DGL 4'!$P$3/'DGL 4'!$B$26)*(1-EXP(-'DGL 4'!$B$26*D782)) + ('DGL 4'!$P$4/'DGL 4'!$B$27)*(1-EXP(-'DGL 4'!$B$27*D782))+ ('DGL 4'!$P$5/'DGL 4'!$B$28)*(1-EXP(-'DGL 4'!$B$28*D782))</f>
        <v>-15.335340967802573</v>
      </c>
      <c r="G782" s="21">
        <f>(F782+Systeme!$C$21)/Systeme!$C$18</f>
        <v>0.99693293180643938</v>
      </c>
      <c r="I782" s="8">
        <f>('DGL 4'!$P$7/'DGL 4'!$B$26)*(1-EXP(-'DGL 4'!$B$26*D782)) + ('DGL 4'!$P$8/'DGL 4'!$B$27)*(1-EXP(-'DGL 4'!$B$27*D782))+ ('DGL 4'!$P$9/'DGL 4'!$B$28)*(1-EXP(-'DGL 4'!$B$28*D782))</f>
        <v>15.335280818193485</v>
      </c>
      <c r="J782" s="21">
        <f>(I782+Systeme!$K$21)/Systeme!$K$18</f>
        <v>3.067056163638697E-2</v>
      </c>
      <c r="L782" s="8">
        <f t="shared" si="24"/>
        <v>6.0118257250014757E-5</v>
      </c>
      <c r="M782" s="21">
        <f>(L782+Systeme!$S$21)/Systeme!$S$18</f>
        <v>1.2023651450002952E-7</v>
      </c>
      <c r="O782" s="8">
        <f>('DGL 4'!$P$15/'DGL 4'!$B$26)*(1-EXP(-'DGL 4'!$B$26*D782)) + ('DGL 4'!$P$16/'DGL 4'!$B$27)*(1-EXP(-'DGL 4'!$B$27*D782))+ ('DGL 4'!$P$17/'DGL 4'!$B$28)*(1-EXP(-'DGL 4'!$B$28*D782))</f>
        <v>3.1351837275189059E-8</v>
      </c>
      <c r="P782" s="21">
        <f>(O782+Systeme!$AA$21)/Systeme!$AA$18</f>
        <v>1.5675918637594529E-11</v>
      </c>
    </row>
    <row r="783" spans="1:16" x14ac:dyDescent="0.25">
      <c r="A783" s="4">
        <f t="shared" si="25"/>
        <v>781</v>
      </c>
      <c r="D783" s="19">
        <f>A783*0.001 *Systeme!$G$6</f>
        <v>781</v>
      </c>
      <c r="F783" s="8">
        <f>('DGL 4'!$P$3/'DGL 4'!$B$26)*(1-EXP(-'DGL 4'!$B$26*D783)) + ('DGL 4'!$P$4/'DGL 4'!$B$27)*(1-EXP(-'DGL 4'!$B$27*D783))+ ('DGL 4'!$P$5/'DGL 4'!$B$28)*(1-EXP(-'DGL 4'!$B$28*D783))</f>
        <v>-15.354665790059755</v>
      </c>
      <c r="G783" s="21">
        <f>(F783+Systeme!$C$21)/Systeme!$C$18</f>
        <v>0.99692906684198801</v>
      </c>
      <c r="I783" s="8">
        <f>('DGL 4'!$P$7/'DGL 4'!$B$26)*(1-EXP(-'DGL 4'!$B$26*D783)) + ('DGL 4'!$P$8/'DGL 4'!$B$27)*(1-EXP(-'DGL 4'!$B$27*D783))+ ('DGL 4'!$P$9/'DGL 4'!$B$28)*(1-EXP(-'DGL 4'!$B$28*D783))</f>
        <v>15.354605487001971</v>
      </c>
      <c r="J783" s="21">
        <f>(I783+Systeme!$K$21)/Systeme!$K$18</f>
        <v>3.0709210974003941E-2</v>
      </c>
      <c r="L783" s="8">
        <f t="shared" si="24"/>
        <v>6.027158567784149E-5</v>
      </c>
      <c r="M783" s="21">
        <f>(L783+Systeme!$S$21)/Systeme!$S$18</f>
        <v>1.2054317135568299E-7</v>
      </c>
      <c r="O783" s="8">
        <f>('DGL 4'!$P$15/'DGL 4'!$B$26)*(1-EXP(-'DGL 4'!$B$26*D783)) + ('DGL 4'!$P$16/'DGL 4'!$B$27)*(1-EXP(-'DGL 4'!$B$27*D783))+ ('DGL 4'!$P$17/'DGL 4'!$B$28)*(1-EXP(-'DGL 4'!$B$28*D783))</f>
        <v>3.1472106752725854E-8</v>
      </c>
      <c r="P783" s="21">
        <f>(O783+Systeme!$AA$21)/Systeme!$AA$18</f>
        <v>1.5736053376362928E-11</v>
      </c>
    </row>
    <row r="784" spans="1:16" x14ac:dyDescent="0.25">
      <c r="A784" s="4">
        <f t="shared" si="25"/>
        <v>782</v>
      </c>
      <c r="D784" s="19">
        <f>A784*0.001 *Systeme!$G$6</f>
        <v>782</v>
      </c>
      <c r="F784" s="8">
        <f>('DGL 4'!$P$3/'DGL 4'!$B$26)*(1-EXP(-'DGL 4'!$B$26*D784)) + ('DGL 4'!$P$4/'DGL 4'!$B$27)*(1-EXP(-'DGL 4'!$B$27*D784))+ ('DGL 4'!$P$5/'DGL 4'!$B$28)*(1-EXP(-'DGL 4'!$B$28*D784))</f>
        <v>-15.373989762049716</v>
      </c>
      <c r="G784" s="21">
        <f>(F784+Systeme!$C$21)/Systeme!$C$18</f>
        <v>0.99692520204759005</v>
      </c>
      <c r="I784" s="8">
        <f>('DGL 4'!$P$7/'DGL 4'!$B$26)*(1-EXP(-'DGL 4'!$B$26*D784)) + ('DGL 4'!$P$8/'DGL 4'!$B$27)*(1-EXP(-'DGL 4'!$B$27*D784))+ ('DGL 4'!$P$9/'DGL 4'!$B$28)*(1-EXP(-'DGL 4'!$B$28*D784))</f>
        <v>15.373929305349801</v>
      </c>
      <c r="J784" s="21">
        <f>(I784+Systeme!$K$21)/Systeme!$K$18</f>
        <v>3.0747858610699601E-2</v>
      </c>
      <c r="L784" s="8">
        <f t="shared" si="24"/>
        <v>6.0425107082123352E-5</v>
      </c>
      <c r="M784" s="21">
        <f>(L784+Systeme!$S$21)/Systeme!$S$18</f>
        <v>1.2085021416424671E-7</v>
      </c>
      <c r="O784" s="8">
        <f>('DGL 4'!$P$15/'DGL 4'!$B$26)*(1-EXP(-'DGL 4'!$B$26*D784)) + ('DGL 4'!$P$16/'DGL 4'!$B$27)*(1-EXP(-'DGL 4'!$B$27*D784))+ ('DGL 4'!$P$17/'DGL 4'!$B$28)*(1-EXP(-'DGL 4'!$B$28*D784))</f>
        <v>3.1592832600447346E-8</v>
      </c>
      <c r="P784" s="21">
        <f>(O784+Systeme!$AA$21)/Systeme!$AA$18</f>
        <v>1.5796416300223674E-11</v>
      </c>
    </row>
    <row r="785" spans="1:16" x14ac:dyDescent="0.25">
      <c r="A785" s="4">
        <f t="shared" si="25"/>
        <v>783</v>
      </c>
      <c r="D785" s="19">
        <f>A785*0.001 *Systeme!$G$6</f>
        <v>783</v>
      </c>
      <c r="F785" s="8">
        <f>('DGL 4'!$P$3/'DGL 4'!$B$26)*(1-EXP(-'DGL 4'!$B$26*D785)) + ('DGL 4'!$P$4/'DGL 4'!$B$27)*(1-EXP(-'DGL 4'!$B$27*D785))+ ('DGL 4'!$P$5/'DGL 4'!$B$28)*(1-EXP(-'DGL 4'!$B$28*D785))</f>
        <v>-15.393312883809777</v>
      </c>
      <c r="G785" s="21">
        <f>(F785+Systeme!$C$21)/Systeme!$C$18</f>
        <v>0.99692133742323807</v>
      </c>
      <c r="I785" s="8">
        <f>('DGL 4'!$P$7/'DGL 4'!$B$26)*(1-EXP(-'DGL 4'!$B$26*D785)) + ('DGL 4'!$P$8/'DGL 4'!$B$27)*(1-EXP(-'DGL 4'!$B$27*D785))+ ('DGL 4'!$P$9/'DGL 4'!$B$28)*(1-EXP(-'DGL 4'!$B$28*D785))</f>
        <v>15.39325227327449</v>
      </c>
      <c r="J785" s="21">
        <f>(I785+Systeme!$K$21)/Systeme!$K$18</f>
        <v>3.0786504546548979E-2</v>
      </c>
      <c r="L785" s="8">
        <f t="shared" si="24"/>
        <v>6.0578821411667785E-5</v>
      </c>
      <c r="M785" s="21">
        <f>(L785+Systeme!$S$21)/Systeme!$S$18</f>
        <v>1.2115764282333556E-7</v>
      </c>
      <c r="O785" s="8">
        <f>('DGL 4'!$P$15/'DGL 4'!$B$26)*(1-EXP(-'DGL 4'!$B$26*D785)) + ('DGL 4'!$P$16/'DGL 4'!$B$27)*(1-EXP(-'DGL 4'!$B$27*D785))+ ('DGL 4'!$P$17/'DGL 4'!$B$28)*(1-EXP(-'DGL 4'!$B$28*D785))</f>
        <v>3.1713875940728858E-8</v>
      </c>
      <c r="P785" s="21">
        <f>(O785+Systeme!$AA$21)/Systeme!$AA$18</f>
        <v>1.5856937970364429E-11</v>
      </c>
    </row>
    <row r="786" spans="1:16" x14ac:dyDescent="0.25">
      <c r="A786" s="4">
        <f t="shared" si="25"/>
        <v>784</v>
      </c>
      <c r="D786" s="19">
        <f>A786*0.001 *Systeme!$G$6</f>
        <v>784</v>
      </c>
      <c r="F786" s="8">
        <f>('DGL 4'!$P$3/'DGL 4'!$B$26)*(1-EXP(-'DGL 4'!$B$26*D786)) + ('DGL 4'!$P$4/'DGL 4'!$B$27)*(1-EXP(-'DGL 4'!$B$27*D786))+ ('DGL 4'!$P$5/'DGL 4'!$B$28)*(1-EXP(-'DGL 4'!$B$28*D786))</f>
        <v>-15.412635155377259</v>
      </c>
      <c r="G786" s="21">
        <f>(F786+Systeme!$C$21)/Systeme!$C$18</f>
        <v>0.99691747296892463</v>
      </c>
      <c r="I786" s="8">
        <f>('DGL 4'!$P$7/'DGL 4'!$B$26)*(1-EXP(-'DGL 4'!$B$26*D786)) + ('DGL 4'!$P$8/'DGL 4'!$B$27)*(1-EXP(-'DGL 4'!$B$27*D786))+ ('DGL 4'!$P$9/'DGL 4'!$B$28)*(1-EXP(-'DGL 4'!$B$28*D786))</f>
        <v>15.412574390813534</v>
      </c>
      <c r="J786" s="21">
        <f>(I786+Systeme!$K$21)/Systeme!$K$18</f>
        <v>3.0825148781627069E-2</v>
      </c>
      <c r="L786" s="8">
        <f t="shared" si="24"/>
        <v>6.0732728627207588E-5</v>
      </c>
      <c r="M786" s="21">
        <f>(L786+Systeme!$S$21)/Systeme!$S$18</f>
        <v>1.2146545725441519E-7</v>
      </c>
      <c r="O786" s="8">
        <f>('DGL 4'!$P$15/'DGL 4'!$B$26)*(1-EXP(-'DGL 4'!$B$26*D786)) + ('DGL 4'!$P$16/'DGL 4'!$B$27)*(1-EXP(-'DGL 4'!$B$27*D786))+ ('DGL 4'!$P$17/'DGL 4'!$B$28)*(1-EXP(-'DGL 4'!$B$28*D786))</f>
        <v>3.1835098405087053E-8</v>
      </c>
      <c r="P786" s="21">
        <f>(O786+Systeme!$AA$21)/Systeme!$AA$18</f>
        <v>1.5917549202543528E-11</v>
      </c>
    </row>
    <row r="787" spans="1:16" x14ac:dyDescent="0.25">
      <c r="A787" s="4">
        <f t="shared" si="25"/>
        <v>785</v>
      </c>
      <c r="D787" s="19">
        <f>A787*0.001 *Systeme!$G$6</f>
        <v>785</v>
      </c>
      <c r="F787" s="8">
        <f>('DGL 4'!$P$3/'DGL 4'!$B$26)*(1-EXP(-'DGL 4'!$B$26*D787)) + ('DGL 4'!$P$4/'DGL 4'!$B$27)*(1-EXP(-'DGL 4'!$B$27*D787))+ ('DGL 4'!$P$5/'DGL 4'!$B$28)*(1-EXP(-'DGL 4'!$B$28*D787))</f>
        <v>-15.431956576789755</v>
      </c>
      <c r="G787" s="21">
        <f>(F787+Systeme!$C$21)/Systeme!$C$18</f>
        <v>0.99691360868464196</v>
      </c>
      <c r="I787" s="8">
        <f>('DGL 4'!$P$7/'DGL 4'!$B$26)*(1-EXP(-'DGL 4'!$B$26*D787)) + ('DGL 4'!$P$8/'DGL 4'!$B$27)*(1-EXP(-'DGL 4'!$B$27*D787))+ ('DGL 4'!$P$9/'DGL 4'!$B$28)*(1-EXP(-'DGL 4'!$B$28*D787))</f>
        <v>15.431895658004192</v>
      </c>
      <c r="J787" s="21">
        <f>(I787+Systeme!$K$21)/Systeme!$K$18</f>
        <v>3.0863791316008384E-2</v>
      </c>
      <c r="L787" s="8">
        <f t="shared" si="24"/>
        <v>6.088682878422182E-5</v>
      </c>
      <c r="M787" s="21">
        <f>(L787+Systeme!$S$21)/Systeme!$S$18</f>
        <v>1.2177365756844364E-7</v>
      </c>
      <c r="O787" s="8">
        <f>('DGL 4'!$P$15/'DGL 4'!$B$26)*(1-EXP(-'DGL 4'!$B$26*D787)) + ('DGL 4'!$P$16/'DGL 4'!$B$27)*(1-EXP(-'DGL 4'!$B$27*D787))+ ('DGL 4'!$P$17/'DGL 4'!$B$28)*(1-EXP(-'DGL 4'!$B$28*D787))</f>
        <v>3.1956778469548891E-8</v>
      </c>
      <c r="P787" s="21">
        <f>(O787+Systeme!$AA$21)/Systeme!$AA$18</f>
        <v>1.5978389234774447E-11</v>
      </c>
    </row>
    <row r="788" spans="1:16" x14ac:dyDescent="0.25">
      <c r="A788" s="4">
        <f t="shared" si="25"/>
        <v>786</v>
      </c>
      <c r="D788" s="19">
        <f>A788*0.001 *Systeme!$G$6</f>
        <v>786</v>
      </c>
      <c r="F788" s="8">
        <f>('DGL 4'!$P$3/'DGL 4'!$B$26)*(1-EXP(-'DGL 4'!$B$26*D788)) + ('DGL 4'!$P$4/'DGL 4'!$B$27)*(1-EXP(-'DGL 4'!$B$27*D788))+ ('DGL 4'!$P$5/'DGL 4'!$B$28)*(1-EXP(-'DGL 4'!$B$28*D788))</f>
        <v>-15.451277148084479</v>
      </c>
      <c r="G788" s="21">
        <f>(F788+Systeme!$C$21)/Systeme!$C$18</f>
        <v>0.99690974457038317</v>
      </c>
      <c r="I788" s="8">
        <f>('DGL 4'!$P$7/'DGL 4'!$B$26)*(1-EXP(-'DGL 4'!$B$26*D788)) + ('DGL 4'!$P$8/'DGL 4'!$B$27)*(1-EXP(-'DGL 4'!$B$27*D788))+ ('DGL 4'!$P$9/'DGL 4'!$B$28)*(1-EXP(-'DGL 4'!$B$28*D788))</f>
        <v>15.451216074884034</v>
      </c>
      <c r="J788" s="21">
        <f>(I788+Systeme!$K$21)/Systeme!$K$18</f>
        <v>3.0902432149768067E-2</v>
      </c>
      <c r="L788" s="8">
        <f t="shared" si="24"/>
        <v>6.1041121807041843E-5</v>
      </c>
      <c r="M788" s="21">
        <f>(L788+Systeme!$S$21)/Systeme!$S$18</f>
        <v>1.220822436140837E-7</v>
      </c>
      <c r="O788" s="8">
        <f>('DGL 4'!$P$15/'DGL 4'!$B$26)*(1-EXP(-'DGL 4'!$B$26*D788)) + ('DGL 4'!$P$16/'DGL 4'!$B$27)*(1-EXP(-'DGL 4'!$B$27*D788))+ ('DGL 4'!$P$17/'DGL 4'!$B$28)*(1-EXP(-'DGL 4'!$B$28*D788))</f>
        <v>3.2078638307741353E-8</v>
      </c>
      <c r="P788" s="21">
        <f>(O788+Systeme!$AA$21)/Systeme!$AA$18</f>
        <v>1.6039319153870675E-11</v>
      </c>
    </row>
    <row r="789" spans="1:16" x14ac:dyDescent="0.25">
      <c r="A789" s="4">
        <f t="shared" si="25"/>
        <v>787</v>
      </c>
      <c r="D789" s="19">
        <f>A789*0.001 *Systeme!$G$6</f>
        <v>787</v>
      </c>
      <c r="F789" s="8">
        <f>('DGL 4'!$P$3/'DGL 4'!$B$26)*(1-EXP(-'DGL 4'!$B$26*D789)) + ('DGL 4'!$P$4/'DGL 4'!$B$27)*(1-EXP(-'DGL 4'!$B$27*D789))+ ('DGL 4'!$P$5/'DGL 4'!$B$28)*(1-EXP(-'DGL 4'!$B$28*D789))</f>
        <v>-15.470596869298973</v>
      </c>
      <c r="G789" s="21">
        <f>(F789+Systeme!$C$21)/Systeme!$C$18</f>
        <v>0.99690588062614027</v>
      </c>
      <c r="I789" s="8">
        <f>('DGL 4'!$P$7/'DGL 4'!$B$26)*(1-EXP(-'DGL 4'!$B$26*D789)) + ('DGL 4'!$P$8/'DGL 4'!$B$27)*(1-EXP(-'DGL 4'!$B$27*D789))+ ('DGL 4'!$P$9/'DGL 4'!$B$28)*(1-EXP(-'DGL 4'!$B$28*D789))</f>
        <v>15.47053564149043</v>
      </c>
      <c r="J789" s="21">
        <f>(I789+Systeme!$K$21)/Systeme!$K$18</f>
        <v>3.0941071282980862E-2</v>
      </c>
      <c r="L789" s="8">
        <f t="shared" si="24"/>
        <v>6.1195607724893845E-5</v>
      </c>
      <c r="M789" s="21">
        <f>(L789+Systeme!$S$21)/Systeme!$S$18</f>
        <v>1.2239121544978769E-7</v>
      </c>
      <c r="O789" s="8">
        <f>('DGL 4'!$P$15/'DGL 4'!$B$26)*(1-EXP(-'DGL 4'!$B$26*D789)) + ('DGL 4'!$P$16/'DGL 4'!$B$27)*(1-EXP(-'DGL 4'!$B$27*D789))+ ('DGL 4'!$P$17/'DGL 4'!$B$28)*(1-EXP(-'DGL 4'!$B$28*D789))</f>
        <v>3.2200817447376739E-8</v>
      </c>
      <c r="P789" s="21">
        <f>(O789+Systeme!$AA$21)/Systeme!$AA$18</f>
        <v>1.610040872368837E-11</v>
      </c>
    </row>
    <row r="790" spans="1:16" x14ac:dyDescent="0.25">
      <c r="A790" s="4">
        <f t="shared" si="25"/>
        <v>788</v>
      </c>
      <c r="D790" s="19">
        <f>A790*0.001 *Systeme!$G$6</f>
        <v>788</v>
      </c>
      <c r="F790" s="8">
        <f>('DGL 4'!$P$3/'DGL 4'!$B$26)*(1-EXP(-'DGL 4'!$B$26*D790)) + ('DGL 4'!$P$4/'DGL 4'!$B$27)*(1-EXP(-'DGL 4'!$B$27*D790))+ ('DGL 4'!$P$5/'DGL 4'!$B$28)*(1-EXP(-'DGL 4'!$B$28*D790))</f>
        <v>-15.489915740470609</v>
      </c>
      <c r="G790" s="21">
        <f>(F790+Systeme!$C$21)/Systeme!$C$18</f>
        <v>0.99690201685190583</v>
      </c>
      <c r="I790" s="8">
        <f>('DGL 4'!$P$7/'DGL 4'!$B$26)*(1-EXP(-'DGL 4'!$B$26*D790)) + ('DGL 4'!$P$8/'DGL 4'!$B$27)*(1-EXP(-'DGL 4'!$B$27*D790))+ ('DGL 4'!$P$9/'DGL 4'!$B$28)*(1-EXP(-'DGL 4'!$B$28*D790))</f>
        <v>15.489854357860768</v>
      </c>
      <c r="J790" s="21">
        <f>(I790+Systeme!$K$21)/Systeme!$K$18</f>
        <v>3.0979708715721536E-2</v>
      </c>
      <c r="L790" s="8">
        <f t="shared" si="24"/>
        <v>6.1350286525103936E-5</v>
      </c>
      <c r="M790" s="21">
        <f>(L790+Systeme!$S$21)/Systeme!$S$18</f>
        <v>1.2270057305020787E-7</v>
      </c>
      <c r="O790" s="8">
        <f>('DGL 4'!$P$15/'DGL 4'!$B$26)*(1-EXP(-'DGL 4'!$B$26*D790)) + ('DGL 4'!$P$16/'DGL 4'!$B$27)*(1-EXP(-'DGL 4'!$B$27*D790))+ ('DGL 4'!$P$17/'DGL 4'!$B$28)*(1-EXP(-'DGL 4'!$B$28*D790))</f>
        <v>3.2323316127846891E-8</v>
      </c>
      <c r="P790" s="21">
        <f>(O790+Systeme!$AA$21)/Systeme!$AA$18</f>
        <v>1.6161658063923445E-11</v>
      </c>
    </row>
    <row r="791" spans="1:16" x14ac:dyDescent="0.25">
      <c r="A791" s="4">
        <f t="shared" si="25"/>
        <v>789</v>
      </c>
      <c r="D791" s="19">
        <f>A791*0.001 *Systeme!$G$6</f>
        <v>789</v>
      </c>
      <c r="F791" s="8">
        <f>('DGL 4'!$P$3/'DGL 4'!$B$26)*(1-EXP(-'DGL 4'!$B$26*D791)) + ('DGL 4'!$P$4/'DGL 4'!$B$27)*(1-EXP(-'DGL 4'!$B$27*D791))+ ('DGL 4'!$P$5/'DGL 4'!$B$28)*(1-EXP(-'DGL 4'!$B$28*D791))</f>
        <v>-15.509233761636978</v>
      </c>
      <c r="G791" s="21">
        <f>(F791+Systeme!$C$21)/Systeme!$C$18</f>
        <v>0.99689815324767261</v>
      </c>
      <c r="I791" s="8">
        <f>('DGL 4'!$P$7/'DGL 4'!$B$26)*(1-EXP(-'DGL 4'!$B$26*D791)) + ('DGL 4'!$P$8/'DGL 4'!$B$27)*(1-EXP(-'DGL 4'!$B$27*D791))+ ('DGL 4'!$P$9/'DGL 4'!$B$28)*(1-EXP(-'DGL 4'!$B$28*D791))</f>
        <v>15.509172224032469</v>
      </c>
      <c r="J791" s="21">
        <f>(I791+Systeme!$K$21)/Systeme!$K$18</f>
        <v>3.1018344448064936E-2</v>
      </c>
      <c r="L791" s="8">
        <f t="shared" si="24"/>
        <v>6.150515823512108E-5</v>
      </c>
      <c r="M791" s="21">
        <f>(L791+Systeme!$S$21)/Systeme!$S$18</f>
        <v>1.2301031647024217E-7</v>
      </c>
      <c r="O791" s="8">
        <f>('DGL 4'!$P$15/'DGL 4'!$B$26)*(1-EXP(-'DGL 4'!$B$26*D791)) + ('DGL 4'!$P$16/'DGL 4'!$B$27)*(1-EXP(-'DGL 4'!$B$27*D791))+ ('DGL 4'!$P$17/'DGL 4'!$B$28)*(1-EXP(-'DGL 4'!$B$28*D791))</f>
        <v>3.2446273877731469E-8</v>
      </c>
      <c r="P791" s="21">
        <f>(O791+Systeme!$AA$21)/Systeme!$AA$18</f>
        <v>1.6223136938865735E-11</v>
      </c>
    </row>
    <row r="792" spans="1:16" x14ac:dyDescent="0.25">
      <c r="A792" s="4">
        <f t="shared" si="25"/>
        <v>790</v>
      </c>
      <c r="D792" s="19">
        <f>A792*0.001 *Systeme!$G$6</f>
        <v>790</v>
      </c>
      <c r="F792" s="8">
        <f>('DGL 4'!$P$3/'DGL 4'!$B$26)*(1-EXP(-'DGL 4'!$B$26*D792)) + ('DGL 4'!$P$4/'DGL 4'!$B$27)*(1-EXP(-'DGL 4'!$B$27*D792))+ ('DGL 4'!$P$5/'DGL 4'!$B$28)*(1-EXP(-'DGL 4'!$B$28*D792))</f>
        <v>-15.528550932835193</v>
      </c>
      <c r="G792" s="21">
        <f>(F792+Systeme!$C$21)/Systeme!$C$18</f>
        <v>0.99689428981343298</v>
      </c>
      <c r="I792" s="8">
        <f>('DGL 4'!$P$7/'DGL 4'!$B$26)*(1-EXP(-'DGL 4'!$B$26*D792)) + ('DGL 4'!$P$8/'DGL 4'!$B$27)*(1-EXP(-'DGL 4'!$B$27*D792))+ ('DGL 4'!$P$9/'DGL 4'!$B$28)*(1-EXP(-'DGL 4'!$B$28*D792))</f>
        <v>15.528489240043005</v>
      </c>
      <c r="J792" s="21">
        <f>(I792+Systeme!$K$21)/Systeme!$K$18</f>
        <v>3.1056978480086008E-2</v>
      </c>
      <c r="L792" s="8">
        <f t="shared" si="24"/>
        <v>6.1660222775555221E-5</v>
      </c>
      <c r="M792" s="21">
        <f>(L792+Systeme!$S$21)/Systeme!$S$18</f>
        <v>1.2332044555111044E-7</v>
      </c>
      <c r="O792" s="8">
        <f>('DGL 4'!$P$15/'DGL 4'!$B$26)*(1-EXP(-'DGL 4'!$B$26*D792)) + ('DGL 4'!$P$16/'DGL 4'!$B$27)*(1-EXP(-'DGL 4'!$B$27*D792))+ ('DGL 4'!$P$17/'DGL 4'!$B$28)*(1-EXP(-'DGL 4'!$B$28*D792))</f>
        <v>3.2569413039359313E-8</v>
      </c>
      <c r="P792" s="21">
        <f>(O792+Systeme!$AA$21)/Systeme!$AA$18</f>
        <v>1.6284706519679658E-11</v>
      </c>
    </row>
    <row r="793" spans="1:16" x14ac:dyDescent="0.25">
      <c r="A793" s="4">
        <f t="shared" si="25"/>
        <v>791</v>
      </c>
      <c r="D793" s="19">
        <f>A793*0.001 *Systeme!$G$6</f>
        <v>791</v>
      </c>
      <c r="F793" s="8">
        <f>('DGL 4'!$P$3/'DGL 4'!$B$26)*(1-EXP(-'DGL 4'!$B$26*D793)) + ('DGL 4'!$P$4/'DGL 4'!$B$27)*(1-EXP(-'DGL 4'!$B$27*D793))+ ('DGL 4'!$P$5/'DGL 4'!$B$28)*(1-EXP(-'DGL 4'!$B$28*D793))</f>
        <v>-15.547867254102741</v>
      </c>
      <c r="G793" s="21">
        <f>(F793+Systeme!$C$21)/Systeme!$C$18</f>
        <v>0.99689042654917936</v>
      </c>
      <c r="I793" s="8">
        <f>('DGL 4'!$P$7/'DGL 4'!$B$26)*(1-EXP(-'DGL 4'!$B$26*D793)) + ('DGL 4'!$P$8/'DGL 4'!$B$27)*(1-EXP(-'DGL 4'!$B$27*D793))+ ('DGL 4'!$P$9/'DGL 4'!$B$28)*(1-EXP(-'DGL 4'!$B$28*D793))</f>
        <v>15.547805405929694</v>
      </c>
      <c r="J793" s="21">
        <f>(I793+Systeme!$K$21)/Systeme!$K$18</f>
        <v>3.1095610811859388E-2</v>
      </c>
      <c r="L793" s="8">
        <f t="shared" si="24"/>
        <v>6.1815480174025762E-5</v>
      </c>
      <c r="M793" s="21">
        <f>(L793+Systeme!$S$21)/Systeme!$S$18</f>
        <v>1.2363096034805152E-7</v>
      </c>
      <c r="O793" s="8">
        <f>('DGL 4'!$P$15/'DGL 4'!$B$26)*(1-EXP(-'DGL 4'!$B$26*D793)) + ('DGL 4'!$P$16/'DGL 4'!$B$27)*(1-EXP(-'DGL 4'!$B$27*D793))+ ('DGL 4'!$P$17/'DGL 4'!$B$28)*(1-EXP(-'DGL 4'!$B$28*D793))</f>
        <v>3.2692872970873504E-8</v>
      </c>
      <c r="P793" s="21">
        <f>(O793+Systeme!$AA$21)/Systeme!$AA$18</f>
        <v>1.6346436485436753E-11</v>
      </c>
    </row>
    <row r="794" spans="1:16" x14ac:dyDescent="0.25">
      <c r="A794" s="4">
        <f t="shared" si="25"/>
        <v>792</v>
      </c>
      <c r="D794" s="19">
        <f>A794*0.001 *Systeme!$G$6</f>
        <v>792</v>
      </c>
      <c r="F794" s="8">
        <f>('DGL 4'!$P$3/'DGL 4'!$B$26)*(1-EXP(-'DGL 4'!$B$26*D794)) + ('DGL 4'!$P$4/'DGL 4'!$B$27)*(1-EXP(-'DGL 4'!$B$27*D794))+ ('DGL 4'!$P$5/'DGL 4'!$B$28)*(1-EXP(-'DGL 4'!$B$28*D794))</f>
        <v>-15.567182725477148</v>
      </c>
      <c r="G794" s="21">
        <f>(F794+Systeme!$C$21)/Systeme!$C$18</f>
        <v>0.99688656345490456</v>
      </c>
      <c r="I794" s="8">
        <f>('DGL 4'!$P$7/'DGL 4'!$B$26)*(1-EXP(-'DGL 4'!$B$26*D794)) + ('DGL 4'!$P$8/'DGL 4'!$B$27)*(1-EXP(-'DGL 4'!$B$27*D794))+ ('DGL 4'!$P$9/'DGL 4'!$B$28)*(1-EXP(-'DGL 4'!$B$28*D794))</f>
        <v>15.567120721730076</v>
      </c>
      <c r="J794" s="21">
        <f>(I794+Systeme!$K$21)/Systeme!$K$18</f>
        <v>3.1134241443460151E-2</v>
      </c>
      <c r="L794" s="8">
        <f t="shared" si="24"/>
        <v>6.1970930417857076E-5</v>
      </c>
      <c r="M794" s="21">
        <f>(L794+Systeme!$S$21)/Systeme!$S$18</f>
        <v>1.2394186083571416E-7</v>
      </c>
      <c r="O794" s="8">
        <f>('DGL 4'!$P$15/'DGL 4'!$B$26)*(1-EXP(-'DGL 4'!$B$26*D794)) + ('DGL 4'!$P$16/'DGL 4'!$B$27)*(1-EXP(-'DGL 4'!$B$27*D794))+ ('DGL 4'!$P$17/'DGL 4'!$B$28)*(1-EXP(-'DGL 4'!$B$28*D794))</f>
        <v>3.2816653913400606E-8</v>
      </c>
      <c r="P794" s="21">
        <f>(O794+Systeme!$AA$21)/Systeme!$AA$18</f>
        <v>1.6408326956700302E-11</v>
      </c>
    </row>
    <row r="795" spans="1:16" x14ac:dyDescent="0.25">
      <c r="A795" s="4">
        <f t="shared" si="25"/>
        <v>793</v>
      </c>
      <c r="D795" s="19">
        <f>A795*0.001 *Systeme!$G$6</f>
        <v>793</v>
      </c>
      <c r="F795" s="8">
        <f>('DGL 4'!$P$3/'DGL 4'!$B$26)*(1-EXP(-'DGL 4'!$B$26*D795)) + ('DGL 4'!$P$4/'DGL 4'!$B$27)*(1-EXP(-'DGL 4'!$B$27*D795))+ ('DGL 4'!$P$5/'DGL 4'!$B$28)*(1-EXP(-'DGL 4'!$B$28*D795))</f>
        <v>-15.586497346995591</v>
      </c>
      <c r="G795" s="21">
        <f>(F795+Systeme!$C$21)/Systeme!$C$18</f>
        <v>0.99688270053060091</v>
      </c>
      <c r="I795" s="8">
        <f>('DGL 4'!$P$7/'DGL 4'!$B$26)*(1-EXP(-'DGL 4'!$B$26*D795)) + ('DGL 4'!$P$8/'DGL 4'!$B$27)*(1-EXP(-'DGL 4'!$B$27*D795))+ ('DGL 4'!$P$9/'DGL 4'!$B$28)*(1-EXP(-'DGL 4'!$B$28*D795))</f>
        <v>15.586435187481506</v>
      </c>
      <c r="J795" s="21">
        <f>(I795+Systeme!$K$21)/Systeme!$K$18</f>
        <v>3.117287037496301E-2</v>
      </c>
      <c r="L795" s="8">
        <f t="shared" si="24"/>
        <v>6.2126573467612828E-5</v>
      </c>
      <c r="M795" s="21">
        <f>(L795+Systeme!$S$21)/Systeme!$S$18</f>
        <v>1.2425314693522567E-7</v>
      </c>
      <c r="O795" s="8">
        <f>('DGL 4'!$P$15/'DGL 4'!$B$26)*(1-EXP(-'DGL 4'!$B$26*D795)) + ('DGL 4'!$P$16/'DGL 4'!$B$27)*(1-EXP(-'DGL 4'!$B$27*D795))+ ('DGL 4'!$P$17/'DGL 4'!$B$28)*(1-EXP(-'DGL 4'!$B$28*D795))</f>
        <v>3.294061766759282E-8</v>
      </c>
      <c r="P795" s="21">
        <f>(O795+Systeme!$AA$21)/Systeme!$AA$18</f>
        <v>1.6470308833796409E-11</v>
      </c>
    </row>
    <row r="796" spans="1:16" x14ac:dyDescent="0.25">
      <c r="A796" s="4">
        <f t="shared" si="25"/>
        <v>794</v>
      </c>
      <c r="D796" s="19">
        <f>A796*0.001 *Systeme!$G$6</f>
        <v>794</v>
      </c>
      <c r="F796" s="8">
        <f>('DGL 4'!$P$3/'DGL 4'!$B$26)*(1-EXP(-'DGL 4'!$B$26*D796)) + ('DGL 4'!$P$4/'DGL 4'!$B$27)*(1-EXP(-'DGL 4'!$B$27*D796))+ ('DGL 4'!$P$5/'DGL 4'!$B$28)*(1-EXP(-'DGL 4'!$B$28*D796))</f>
        <v>-15.60581111869576</v>
      </c>
      <c r="G796" s="21">
        <f>(F796+Systeme!$C$21)/Systeme!$C$18</f>
        <v>0.99687883777626085</v>
      </c>
      <c r="I796" s="8">
        <f>('DGL 4'!$P$7/'DGL 4'!$B$26)*(1-EXP(-'DGL 4'!$B$26*D796)) + ('DGL 4'!$P$8/'DGL 4'!$B$27)*(1-EXP(-'DGL 4'!$B$27*D796))+ ('DGL 4'!$P$9/'DGL 4'!$B$28)*(1-EXP(-'DGL 4'!$B$28*D796))</f>
        <v>15.605748803221337</v>
      </c>
      <c r="J796" s="21">
        <f>(I796+Systeme!$K$21)/Systeme!$K$18</f>
        <v>3.1211497606442675E-2</v>
      </c>
      <c r="L796" s="8">
        <f t="shared" si="24"/>
        <v>6.2282409381059743E-5</v>
      </c>
      <c r="M796" s="21">
        <f>(L796+Systeme!$S$21)/Systeme!$S$18</f>
        <v>1.2456481876211949E-7</v>
      </c>
      <c r="O796" s="8">
        <f>('DGL 4'!$P$15/'DGL 4'!$B$26)*(1-EXP(-'DGL 4'!$B$26*D796)) + ('DGL 4'!$P$16/'DGL 4'!$B$27)*(1-EXP(-'DGL 4'!$B$27*D796))+ ('DGL 4'!$P$17/'DGL 4'!$B$28)*(1-EXP(-'DGL 4'!$B$28*D796))</f>
        <v>3.306504219816736E-8</v>
      </c>
      <c r="P796" s="21">
        <f>(O796+Systeme!$AA$21)/Systeme!$AA$18</f>
        <v>1.6532521099083679E-11</v>
      </c>
    </row>
    <row r="797" spans="1:16" x14ac:dyDescent="0.25">
      <c r="A797" s="4">
        <f t="shared" si="25"/>
        <v>795</v>
      </c>
      <c r="D797" s="19">
        <f>A797*0.001 *Systeme!$G$6</f>
        <v>795</v>
      </c>
      <c r="F797" s="8">
        <f>('DGL 4'!$P$3/'DGL 4'!$B$26)*(1-EXP(-'DGL 4'!$B$26*D797)) + ('DGL 4'!$P$4/'DGL 4'!$B$27)*(1-EXP(-'DGL 4'!$B$27*D797))+ ('DGL 4'!$P$5/'DGL 4'!$B$28)*(1-EXP(-'DGL 4'!$B$28*D797))</f>
        <v>-15.625124040614928</v>
      </c>
      <c r="G797" s="21">
        <f>(F797+Systeme!$C$21)/Systeme!$C$18</f>
        <v>0.99687497519187707</v>
      </c>
      <c r="I797" s="8">
        <f>('DGL 4'!$P$7/'DGL 4'!$B$26)*(1-EXP(-'DGL 4'!$B$26*D797)) + ('DGL 4'!$P$8/'DGL 4'!$B$27)*(1-EXP(-'DGL 4'!$B$27*D797))+ ('DGL 4'!$P$9/'DGL 4'!$B$28)*(1-EXP(-'DGL 4'!$B$28*D797))</f>
        <v>15.625061568987022</v>
      </c>
      <c r="J797" s="21">
        <f>(I797+Systeme!$K$21)/Systeme!$K$18</f>
        <v>3.1250123137974047E-2</v>
      </c>
      <c r="L797" s="8">
        <f t="shared" si="24"/>
        <v>6.2438438117154264E-5</v>
      </c>
      <c r="M797" s="21">
        <f>(L797+Systeme!$S$21)/Systeme!$S$18</f>
        <v>1.2487687623430852E-7</v>
      </c>
      <c r="O797" s="8">
        <f>('DGL 4'!$P$15/'DGL 4'!$B$26)*(1-EXP(-'DGL 4'!$B$26*D797)) + ('DGL 4'!$P$16/'DGL 4'!$B$27)*(1-EXP(-'DGL 4'!$B$27*D797))+ ('DGL 4'!$P$17/'DGL 4'!$B$28)*(1-EXP(-'DGL 4'!$B$28*D797))</f>
        <v>3.318978913664089E-8</v>
      </c>
      <c r="P797" s="21">
        <f>(O797+Systeme!$AA$21)/Systeme!$AA$18</f>
        <v>1.6594894568320445E-11</v>
      </c>
    </row>
    <row r="798" spans="1:16" x14ac:dyDescent="0.25">
      <c r="A798" s="4">
        <f t="shared" si="25"/>
        <v>796</v>
      </c>
      <c r="D798" s="19">
        <f>A798*0.001 *Systeme!$G$6</f>
        <v>796</v>
      </c>
      <c r="F798" s="8">
        <f>('DGL 4'!$P$3/'DGL 4'!$B$26)*(1-EXP(-'DGL 4'!$B$26*D798)) + ('DGL 4'!$P$4/'DGL 4'!$B$27)*(1-EXP(-'DGL 4'!$B$27*D798))+ ('DGL 4'!$P$5/'DGL 4'!$B$28)*(1-EXP(-'DGL 4'!$B$28*D798))</f>
        <v>-15.644436112790475</v>
      </c>
      <c r="G798" s="21">
        <f>(F798+Systeme!$C$21)/Systeme!$C$18</f>
        <v>0.99687111277744189</v>
      </c>
      <c r="I798" s="8">
        <f>('DGL 4'!$P$7/'DGL 4'!$B$26)*(1-EXP(-'DGL 4'!$B$26*D798)) + ('DGL 4'!$P$8/'DGL 4'!$B$27)*(1-EXP(-'DGL 4'!$B$27*D798))+ ('DGL 4'!$P$9/'DGL 4'!$B$28)*(1-EXP(-'DGL 4'!$B$28*D798))</f>
        <v>15.644373484815951</v>
      </c>
      <c r="J798" s="21">
        <f>(I798+Systeme!$K$21)/Systeme!$K$18</f>
        <v>3.1288746969631902E-2</v>
      </c>
      <c r="L798" s="8">
        <f t="shared" si="24"/>
        <v>6.259465966499669E-5</v>
      </c>
      <c r="M798" s="21">
        <f>(L798+Systeme!$S$21)/Systeme!$S$18</f>
        <v>1.2518931932999338E-7</v>
      </c>
      <c r="O798" s="8">
        <f>('DGL 4'!$P$15/'DGL 4'!$B$26)*(1-EXP(-'DGL 4'!$B$26*D798)) + ('DGL 4'!$P$16/'DGL 4'!$B$27)*(1-EXP(-'DGL 4'!$B$27*D798))+ ('DGL 4'!$P$17/'DGL 4'!$B$28)*(1-EXP(-'DGL 4'!$B$28*D798))</f>
        <v>3.3314858724573654E-8</v>
      </c>
      <c r="P798" s="21">
        <f>(O798+Systeme!$AA$21)/Systeme!$AA$18</f>
        <v>1.6657429362286826E-11</v>
      </c>
    </row>
    <row r="799" spans="1:16" x14ac:dyDescent="0.25">
      <c r="A799" s="4">
        <f t="shared" si="25"/>
        <v>797</v>
      </c>
      <c r="D799" s="19">
        <f>A799*0.001 *Systeme!$G$6</f>
        <v>797</v>
      </c>
      <c r="F799" s="8">
        <f>('DGL 4'!$P$3/'DGL 4'!$B$26)*(1-EXP(-'DGL 4'!$B$26*D799)) + ('DGL 4'!$P$4/'DGL 4'!$B$27)*(1-EXP(-'DGL 4'!$B$27*D799))+ ('DGL 4'!$P$5/'DGL 4'!$B$28)*(1-EXP(-'DGL 4'!$B$28*D799))</f>
        <v>-15.663747335259671</v>
      </c>
      <c r="G799" s="21">
        <f>(F799+Systeme!$C$21)/Systeme!$C$18</f>
        <v>0.99686725053294811</v>
      </c>
      <c r="I799" s="8">
        <f>('DGL 4'!$P$7/'DGL 4'!$B$26)*(1-EXP(-'DGL 4'!$B$26*D799)) + ('DGL 4'!$P$8/'DGL 4'!$B$27)*(1-EXP(-'DGL 4'!$B$27*D799))+ ('DGL 4'!$P$9/'DGL 4'!$B$28)*(1-EXP(-'DGL 4'!$B$28*D799))</f>
        <v>15.663684550745577</v>
      </c>
      <c r="J799" s="21">
        <f>(I799+Systeme!$K$21)/Systeme!$K$18</f>
        <v>3.1327369101491157E-2</v>
      </c>
      <c r="L799" s="8">
        <f t="shared" si="24"/>
        <v>6.2751073981938844E-5</v>
      </c>
      <c r="M799" s="21">
        <f>(L799+Systeme!$S$21)/Systeme!$S$18</f>
        <v>1.2550214796387769E-7</v>
      </c>
      <c r="O799" s="8">
        <f>('DGL 4'!$P$15/'DGL 4'!$B$26)*(1-EXP(-'DGL 4'!$B$26*D799)) + ('DGL 4'!$P$16/'DGL 4'!$B$27)*(1-EXP(-'DGL 4'!$B$27*D799))+ ('DGL 4'!$P$17/'DGL 4'!$B$28)*(1-EXP(-'DGL 4'!$B$28*D799))</f>
        <v>3.3440112421744689E-8</v>
      </c>
      <c r="P799" s="21">
        <f>(O799+Systeme!$AA$21)/Systeme!$AA$18</f>
        <v>1.6720056210872344E-11</v>
      </c>
    </row>
    <row r="800" spans="1:16" x14ac:dyDescent="0.25">
      <c r="A800" s="4">
        <f t="shared" si="25"/>
        <v>798</v>
      </c>
      <c r="D800" s="19">
        <f>A800*0.001 *Systeme!$G$6</f>
        <v>798</v>
      </c>
      <c r="F800" s="8">
        <f>('DGL 4'!$P$3/'DGL 4'!$B$26)*(1-EXP(-'DGL 4'!$B$26*D800)) + ('DGL 4'!$P$4/'DGL 4'!$B$27)*(1-EXP(-'DGL 4'!$B$27*D800))+ ('DGL 4'!$P$5/'DGL 4'!$B$28)*(1-EXP(-'DGL 4'!$B$28*D800))</f>
        <v>-15.683057708060209</v>
      </c>
      <c r="G800" s="21">
        <f>(F800+Systeme!$C$21)/Systeme!$C$18</f>
        <v>0.99686338845838796</v>
      </c>
      <c r="I800" s="8">
        <f>('DGL 4'!$P$7/'DGL 4'!$B$26)*(1-EXP(-'DGL 4'!$B$26*D800)) + ('DGL 4'!$P$8/'DGL 4'!$B$27)*(1-EXP(-'DGL 4'!$B$27*D800))+ ('DGL 4'!$P$9/'DGL 4'!$B$28)*(1-EXP(-'DGL 4'!$B$28*D800))</f>
        <v>15.682994766813255</v>
      </c>
      <c r="J800" s="21">
        <f>(I800+Systeme!$K$21)/Systeme!$K$18</f>
        <v>3.1365989533626508E-2</v>
      </c>
      <c r="L800" s="8">
        <f t="shared" si="24"/>
        <v>6.290768112540571E-5</v>
      </c>
      <c r="M800" s="21">
        <f>(L800+Systeme!$S$21)/Systeme!$S$18</f>
        <v>1.2581536225081141E-7</v>
      </c>
      <c r="O800" s="8">
        <f>('DGL 4'!$P$15/'DGL 4'!$B$26)*(1-EXP(-'DGL 4'!$B$26*D800)) + ('DGL 4'!$P$16/'DGL 4'!$B$27)*(1-EXP(-'DGL 4'!$B$27*D800))+ ('DGL 4'!$P$17/'DGL 4'!$B$28)*(1-EXP(-'DGL 4'!$B$28*D800))</f>
        <v>3.3565828534611736E-8</v>
      </c>
      <c r="P800" s="21">
        <f>(O800+Systeme!$AA$21)/Systeme!$AA$18</f>
        <v>1.6782914267305869E-11</v>
      </c>
    </row>
    <row r="801" spans="1:16" x14ac:dyDescent="0.25">
      <c r="A801" s="4">
        <f t="shared" si="25"/>
        <v>799</v>
      </c>
      <c r="D801" s="19">
        <f>A801*0.001 *Systeme!$G$6</f>
        <v>799</v>
      </c>
      <c r="F801" s="8">
        <f>('DGL 4'!$P$3/'DGL 4'!$B$26)*(1-EXP(-'DGL 4'!$B$26*D801)) + ('DGL 4'!$P$4/'DGL 4'!$B$27)*(1-EXP(-'DGL 4'!$B$27*D801))+ ('DGL 4'!$P$5/'DGL 4'!$B$28)*(1-EXP(-'DGL 4'!$B$28*D801))</f>
        <v>-15.702367231229156</v>
      </c>
      <c r="G801" s="21">
        <f>(F801+Systeme!$C$21)/Systeme!$C$18</f>
        <v>0.9968595265537542</v>
      </c>
      <c r="I801" s="8">
        <f>('DGL 4'!$P$7/'DGL 4'!$B$26)*(1-EXP(-'DGL 4'!$B$26*D801)) + ('DGL 4'!$P$8/'DGL 4'!$B$27)*(1-EXP(-'DGL 4'!$B$27*D801))+ ('DGL 4'!$P$9/'DGL 4'!$B$28)*(1-EXP(-'DGL 4'!$B$28*D801))</f>
        <v>15.702304133056403</v>
      </c>
      <c r="J801" s="21">
        <f>(I801+Systeme!$K$21)/Systeme!$K$18</f>
        <v>3.1404608266112806E-2</v>
      </c>
      <c r="L801" s="8">
        <f t="shared" si="24"/>
        <v>6.3064481022771356E-5</v>
      </c>
      <c r="M801" s="21">
        <f>(L801+Systeme!$S$21)/Systeme!$S$18</f>
        <v>1.2612896204554271E-7</v>
      </c>
      <c r="O801" s="8">
        <f>('DGL 4'!$P$15/'DGL 4'!$B$26)*(1-EXP(-'DGL 4'!$B$26*D801)) + ('DGL 4'!$P$16/'DGL 4'!$B$27)*(1-EXP(-'DGL 4'!$B$27*D801))+ ('DGL 4'!$P$17/'DGL 4'!$B$28)*(1-EXP(-'DGL 4'!$B$28*D801))</f>
        <v>3.3691729746810478E-8</v>
      </c>
      <c r="P801" s="21">
        <f>(O801+Systeme!$AA$21)/Systeme!$AA$18</f>
        <v>1.6845864873405238E-11</v>
      </c>
    </row>
    <row r="802" spans="1:16" x14ac:dyDescent="0.25">
      <c r="A802" s="4">
        <f t="shared" si="25"/>
        <v>800</v>
      </c>
      <c r="D802" s="19">
        <f>A802*0.001 *Systeme!$G$6</f>
        <v>800</v>
      </c>
      <c r="F802" s="8">
        <f>('DGL 4'!$P$3/'DGL 4'!$B$26)*(1-EXP(-'DGL 4'!$B$26*D802)) + ('DGL 4'!$P$4/'DGL 4'!$B$27)*(1-EXP(-'DGL 4'!$B$27*D802))+ ('DGL 4'!$P$5/'DGL 4'!$B$28)*(1-EXP(-'DGL 4'!$B$28*D802))</f>
        <v>-15.721675904804046</v>
      </c>
      <c r="G802" s="21">
        <f>(F802+Systeme!$C$21)/Systeme!$C$18</f>
        <v>0.9968556648190392</v>
      </c>
      <c r="I802" s="8">
        <f>('DGL 4'!$P$7/'DGL 4'!$B$26)*(1-EXP(-'DGL 4'!$B$26*D802)) + ('DGL 4'!$P$8/'DGL 4'!$B$27)*(1-EXP(-'DGL 4'!$B$27*D802))+ ('DGL 4'!$P$9/'DGL 4'!$B$28)*(1-EXP(-'DGL 4'!$B$28*D802))</f>
        <v>15.721612649512394</v>
      </c>
      <c r="J802" s="21">
        <f>(I802+Systeme!$K$21)/Systeme!$K$18</f>
        <v>3.1443225299024789E-2</v>
      </c>
      <c r="L802" s="8">
        <f t="shared" si="24"/>
        <v>6.3221473696667852E-5</v>
      </c>
      <c r="M802" s="21">
        <f>(L802+Systeme!$S$21)/Systeme!$S$18</f>
        <v>1.2644294739333569E-7</v>
      </c>
      <c r="O802" s="8">
        <f>('DGL 4'!$P$15/'DGL 4'!$B$26)*(1-EXP(-'DGL 4'!$B$26*D802)) + ('DGL 4'!$P$16/'DGL 4'!$B$27)*(1-EXP(-'DGL 4'!$B$27*D802))+ ('DGL 4'!$P$17/'DGL 4'!$B$28)*(1-EXP(-'DGL 4'!$B$28*D802))</f>
        <v>3.3817955074743472E-8</v>
      </c>
      <c r="P802" s="21">
        <f>(O802+Systeme!$AA$21)/Systeme!$AA$18</f>
        <v>1.6908977537371736E-11</v>
      </c>
    </row>
    <row r="803" spans="1:16" x14ac:dyDescent="0.25">
      <c r="A803" s="4">
        <f t="shared" si="25"/>
        <v>801</v>
      </c>
      <c r="D803" s="19">
        <f>A803*0.001 *Systeme!$G$6</f>
        <v>801</v>
      </c>
      <c r="F803" s="8">
        <f>('DGL 4'!$P$3/'DGL 4'!$B$26)*(1-EXP(-'DGL 4'!$B$26*D803)) + ('DGL 4'!$P$4/'DGL 4'!$B$27)*(1-EXP(-'DGL 4'!$B$27*D803))+ ('DGL 4'!$P$5/'DGL 4'!$B$28)*(1-EXP(-'DGL 4'!$B$28*D803))</f>
        <v>-15.740983728822309</v>
      </c>
      <c r="G803" s="21">
        <f>(F803+Systeme!$C$21)/Systeme!$C$18</f>
        <v>0.9968518032542355</v>
      </c>
      <c r="I803" s="8">
        <f>('DGL 4'!$P$7/'DGL 4'!$B$26)*(1-EXP(-'DGL 4'!$B$26*D803)) + ('DGL 4'!$P$8/'DGL 4'!$B$27)*(1-EXP(-'DGL 4'!$B$27*D803))+ ('DGL 4'!$P$9/'DGL 4'!$B$28)*(1-EXP(-'DGL 4'!$B$28*D803))</f>
        <v>15.740920316218666</v>
      </c>
      <c r="J803" s="21">
        <f>(I803+Systeme!$K$21)/Systeme!$K$18</f>
        <v>3.1481840632437336E-2</v>
      </c>
      <c r="L803" s="8">
        <f t="shared" si="24"/>
        <v>6.3378659137803151E-5</v>
      </c>
      <c r="M803" s="21">
        <f>(L803+Systeme!$S$21)/Systeme!$S$18</f>
        <v>1.267573182756063E-7</v>
      </c>
      <c r="O803" s="8">
        <f>('DGL 4'!$P$15/'DGL 4'!$B$26)*(1-EXP(-'DGL 4'!$B$26*D803)) + ('DGL 4'!$P$16/'DGL 4'!$B$27)*(1-EXP(-'DGL 4'!$B$27*D803))+ ('DGL 4'!$P$17/'DGL 4'!$B$28)*(1-EXP(-'DGL 4'!$B$28*D803))</f>
        <v>3.394450492867282E-8</v>
      </c>
      <c r="P803" s="21">
        <f>(O803+Systeme!$AA$21)/Systeme!$AA$18</f>
        <v>1.697225246433641E-11</v>
      </c>
    </row>
    <row r="804" spans="1:16" x14ac:dyDescent="0.25">
      <c r="A804" s="4">
        <f t="shared" si="25"/>
        <v>802</v>
      </c>
      <c r="D804" s="19">
        <f>A804*0.001 *Systeme!$G$6</f>
        <v>802</v>
      </c>
      <c r="F804" s="8">
        <f>('DGL 4'!$P$3/'DGL 4'!$B$26)*(1-EXP(-'DGL 4'!$B$26*D804)) + ('DGL 4'!$P$4/'DGL 4'!$B$27)*(1-EXP(-'DGL 4'!$B$27*D804))+ ('DGL 4'!$P$5/'DGL 4'!$B$28)*(1-EXP(-'DGL 4'!$B$28*D804))</f>
        <v>-15.760290703321482</v>
      </c>
      <c r="G804" s="21">
        <f>(F804+Systeme!$C$21)/Systeme!$C$18</f>
        <v>0.99684794185933567</v>
      </c>
      <c r="I804" s="8">
        <f>('DGL 4'!$P$7/'DGL 4'!$B$26)*(1-EXP(-'DGL 4'!$B$26*D804)) + ('DGL 4'!$P$8/'DGL 4'!$B$27)*(1-EXP(-'DGL 4'!$B$27*D804))+ ('DGL 4'!$P$9/'DGL 4'!$B$28)*(1-EXP(-'DGL 4'!$B$28*D804))</f>
        <v>15.760227133212592</v>
      </c>
      <c r="J804" s="21">
        <f>(I804+Systeme!$K$21)/Systeme!$K$18</f>
        <v>3.1520454266425184E-2</v>
      </c>
      <c r="L804" s="8">
        <f t="shared" si="24"/>
        <v>6.3536037371851595E-5</v>
      </c>
      <c r="M804" s="21">
        <f>(L804+Systeme!$S$21)/Systeme!$S$18</f>
        <v>1.2707207474370318E-7</v>
      </c>
      <c r="O804" s="8">
        <f>('DGL 4'!$P$15/'DGL 4'!$B$26)*(1-EXP(-'DGL 4'!$B$26*D804)) + ('DGL 4'!$P$16/'DGL 4'!$B$27)*(1-EXP(-'DGL 4'!$B$27*D804))+ ('DGL 4'!$P$17/'DGL 4'!$B$28)*(1-EXP(-'DGL 4'!$B$28*D804))</f>
        <v>3.4071518835443459E-8</v>
      </c>
      <c r="P804" s="21">
        <f>(O804+Systeme!$AA$21)/Systeme!$AA$18</f>
        <v>1.7035759417721729E-11</v>
      </c>
    </row>
    <row r="805" spans="1:16" x14ac:dyDescent="0.25">
      <c r="A805" s="4">
        <f t="shared" si="25"/>
        <v>803</v>
      </c>
      <c r="D805" s="19">
        <f>A805*0.001 *Systeme!$G$6</f>
        <v>803</v>
      </c>
      <c r="F805" s="8">
        <f>('DGL 4'!$P$3/'DGL 4'!$B$26)*(1-EXP(-'DGL 4'!$B$26*D805)) + ('DGL 4'!$P$4/'DGL 4'!$B$27)*(1-EXP(-'DGL 4'!$B$27*D805))+ ('DGL 4'!$P$5/'DGL 4'!$B$28)*(1-EXP(-'DGL 4'!$B$28*D805))</f>
        <v>-15.779596828338628</v>
      </c>
      <c r="G805" s="21">
        <f>(F805+Systeme!$C$21)/Systeme!$C$18</f>
        <v>0.99684408063433216</v>
      </c>
      <c r="I805" s="8">
        <f>('DGL 4'!$P$7/'DGL 4'!$B$26)*(1-EXP(-'DGL 4'!$B$26*D805)) + ('DGL 4'!$P$8/'DGL 4'!$B$27)*(1-EXP(-'DGL 4'!$B$27*D805))+ ('DGL 4'!$P$9/'DGL 4'!$B$28)*(1-EXP(-'DGL 4'!$B$28*D805))</f>
        <v>15.779533100531587</v>
      </c>
      <c r="J805" s="21">
        <f>(I805+Systeme!$K$21)/Systeme!$K$18</f>
        <v>3.1559066201063177E-2</v>
      </c>
      <c r="L805" s="8">
        <f t="shared" si="24"/>
        <v>6.3693608321026447E-5</v>
      </c>
      <c r="M805" s="21">
        <f>(L805+Systeme!$S$21)/Systeme!$S$18</f>
        <v>1.273872166420529E-7</v>
      </c>
      <c r="O805" s="8">
        <f>('DGL 4'!$P$15/'DGL 4'!$B$26)*(1-EXP(-'DGL 4'!$B$26*D805)) + ('DGL 4'!$P$16/'DGL 4'!$B$27)*(1-EXP(-'DGL 4'!$B$27*D805))+ ('DGL 4'!$P$17/'DGL 4'!$B$28)*(1-EXP(-'DGL 4'!$B$28*D805))</f>
        <v>3.4198719310422898E-8</v>
      </c>
      <c r="P805" s="21">
        <f>(O805+Systeme!$AA$21)/Systeme!$AA$18</f>
        <v>1.7099359655211449E-11</v>
      </c>
    </row>
    <row r="806" spans="1:16" x14ac:dyDescent="0.25">
      <c r="A806" s="4">
        <f t="shared" si="25"/>
        <v>804</v>
      </c>
      <c r="D806" s="19">
        <f>A806*0.001 *Systeme!$G$6</f>
        <v>804</v>
      </c>
      <c r="F806" s="8">
        <f>('DGL 4'!$P$3/'DGL 4'!$B$26)*(1-EXP(-'DGL 4'!$B$26*D806)) + ('DGL 4'!$P$4/'DGL 4'!$B$27)*(1-EXP(-'DGL 4'!$B$27*D806))+ ('DGL 4'!$P$5/'DGL 4'!$B$28)*(1-EXP(-'DGL 4'!$B$28*D806))</f>
        <v>-15.798902103911233</v>
      </c>
      <c r="G806" s="21">
        <f>(F806+Systeme!$C$21)/Systeme!$C$18</f>
        <v>0.99684021957921776</v>
      </c>
      <c r="I806" s="8">
        <f>('DGL 4'!$P$7/'DGL 4'!$B$26)*(1-EXP(-'DGL 4'!$B$26*D806)) + ('DGL 4'!$P$8/'DGL 4'!$B$27)*(1-EXP(-'DGL 4'!$B$27*D806))+ ('DGL 4'!$P$9/'DGL 4'!$B$28)*(1-EXP(-'DGL 4'!$B$28*D806))</f>
        <v>15.798838218212975</v>
      </c>
      <c r="J806" s="21">
        <f>(I806+Systeme!$K$21)/Systeme!$K$18</f>
        <v>3.1597676436425949E-2</v>
      </c>
      <c r="L806" s="8">
        <f t="shared" si="24"/>
        <v>6.3851372013120147E-5</v>
      </c>
      <c r="M806" s="21">
        <f>(L806+Systeme!$S$21)/Systeme!$S$18</f>
        <v>1.277027440262403E-7</v>
      </c>
      <c r="O806" s="8">
        <f>('DGL 4'!$P$15/'DGL 4'!$B$26)*(1-EXP(-'DGL 4'!$B$26*D806)) + ('DGL 4'!$P$16/'DGL 4'!$B$27)*(1-EXP(-'DGL 4'!$B$27*D806))+ ('DGL 4'!$P$17/'DGL 4'!$B$28)*(1-EXP(-'DGL 4'!$B$28*D806))</f>
        <v>3.432624553871555E-8</v>
      </c>
      <c r="P806" s="21">
        <f>(O806+Systeme!$AA$21)/Systeme!$AA$18</f>
        <v>1.7163122769357774E-11</v>
      </c>
    </row>
    <row r="807" spans="1:16" x14ac:dyDescent="0.25">
      <c r="A807" s="4">
        <f t="shared" si="25"/>
        <v>805</v>
      </c>
      <c r="D807" s="19">
        <f>A807*0.001 *Systeme!$G$6</f>
        <v>805</v>
      </c>
      <c r="F807" s="8">
        <f>('DGL 4'!$P$3/'DGL 4'!$B$26)*(1-EXP(-'DGL 4'!$B$26*D807)) + ('DGL 4'!$P$4/'DGL 4'!$B$27)*(1-EXP(-'DGL 4'!$B$27*D807))+ ('DGL 4'!$P$5/'DGL 4'!$B$28)*(1-EXP(-'DGL 4'!$B$28*D807))</f>
        <v>-15.818206530076777</v>
      </c>
      <c r="G807" s="21">
        <f>(F807+Systeme!$C$21)/Systeme!$C$18</f>
        <v>0.99683635869398457</v>
      </c>
      <c r="I807" s="8">
        <f>('DGL 4'!$P$7/'DGL 4'!$B$26)*(1-EXP(-'DGL 4'!$B$26*D807)) + ('DGL 4'!$P$8/'DGL 4'!$B$27)*(1-EXP(-'DGL 4'!$B$27*D807))+ ('DGL 4'!$P$9/'DGL 4'!$B$28)*(1-EXP(-'DGL 4'!$B$28*D807))</f>
        <v>15.81814248629424</v>
      </c>
      <c r="J807" s="21">
        <f>(I807+Systeme!$K$21)/Systeme!$K$18</f>
        <v>3.1636284972588483E-2</v>
      </c>
      <c r="L807" s="8">
        <f t="shared" si="24"/>
        <v>6.4009328438839781E-5</v>
      </c>
      <c r="M807" s="21">
        <f>(L807+Systeme!$S$21)/Systeme!$S$18</f>
        <v>1.2801865687767955E-7</v>
      </c>
      <c r="O807" s="8">
        <f>('DGL 4'!$P$15/'DGL 4'!$B$26)*(1-EXP(-'DGL 4'!$B$26*D807)) + ('DGL 4'!$P$16/'DGL 4'!$B$27)*(1-EXP(-'DGL 4'!$B$27*D807))+ ('DGL 4'!$P$17/'DGL 4'!$B$28)*(1-EXP(-'DGL 4'!$B$28*D807))</f>
        <v>3.4454097931450878E-8</v>
      </c>
      <c r="P807" s="21">
        <f>(O807+Systeme!$AA$21)/Systeme!$AA$18</f>
        <v>1.7227048965725439E-11</v>
      </c>
    </row>
    <row r="808" spans="1:16" x14ac:dyDescent="0.25">
      <c r="A808" s="4">
        <f t="shared" si="25"/>
        <v>806</v>
      </c>
      <c r="D808" s="19">
        <f>A808*0.001 *Systeme!$G$6</f>
        <v>806</v>
      </c>
      <c r="F808" s="8">
        <f>('DGL 4'!$P$3/'DGL 4'!$B$26)*(1-EXP(-'DGL 4'!$B$26*D808)) + ('DGL 4'!$P$4/'DGL 4'!$B$27)*(1-EXP(-'DGL 4'!$B$27*D808))+ ('DGL 4'!$P$5/'DGL 4'!$B$28)*(1-EXP(-'DGL 4'!$B$28*D808))</f>
        <v>-15.837510106872589</v>
      </c>
      <c r="G808" s="21">
        <f>(F808+Systeme!$C$21)/Systeme!$C$18</f>
        <v>0.9968324979786255</v>
      </c>
      <c r="I808" s="8">
        <f>('DGL 4'!$P$7/'DGL 4'!$B$26)*(1-EXP(-'DGL 4'!$B$26*D808)) + ('DGL 4'!$P$8/'DGL 4'!$B$27)*(1-EXP(-'DGL 4'!$B$27*D808))+ ('DGL 4'!$P$9/'DGL 4'!$B$28)*(1-EXP(-'DGL 4'!$B$28*D808))</f>
        <v>15.837445904812729</v>
      </c>
      <c r="J808" s="21">
        <f>(I808+Systeme!$K$21)/Systeme!$K$18</f>
        <v>3.1674891809625454E-2</v>
      </c>
      <c r="L808" s="8">
        <f t="shared" si="24"/>
        <v>6.4167477583736837E-5</v>
      </c>
      <c r="M808" s="21">
        <f>(L808+Systeme!$S$21)/Systeme!$S$18</f>
        <v>1.2833495516747367E-7</v>
      </c>
      <c r="O808" s="8">
        <f>('DGL 4'!$P$15/'DGL 4'!$B$26)*(1-EXP(-'DGL 4'!$B$26*D808)) + ('DGL 4'!$P$16/'DGL 4'!$B$27)*(1-EXP(-'DGL 4'!$B$27*D808))+ ('DGL 4'!$P$17/'DGL 4'!$B$28)*(1-EXP(-'DGL 4'!$B$28*D808))</f>
        <v>3.4582276726285999E-8</v>
      </c>
      <c r="P808" s="21">
        <f>(O808+Systeme!$AA$21)/Systeme!$AA$18</f>
        <v>1.7291138363143E-11</v>
      </c>
    </row>
    <row r="809" spans="1:16" x14ac:dyDescent="0.25">
      <c r="A809" s="4">
        <f t="shared" si="25"/>
        <v>807</v>
      </c>
      <c r="D809" s="19">
        <f>A809*0.001 *Systeme!$G$6</f>
        <v>807</v>
      </c>
      <c r="F809" s="8">
        <f>('DGL 4'!$P$3/'DGL 4'!$B$26)*(1-EXP(-'DGL 4'!$B$26*D809)) + ('DGL 4'!$P$4/'DGL 4'!$B$27)*(1-EXP(-'DGL 4'!$B$27*D809))+ ('DGL 4'!$P$5/'DGL 4'!$B$28)*(1-EXP(-'DGL 4'!$B$28*D809))</f>
        <v>-15.856812834335889</v>
      </c>
      <c r="G809" s="21">
        <f>(F809+Systeme!$C$21)/Systeme!$C$18</f>
        <v>0.99682863743313288</v>
      </c>
      <c r="I809" s="8">
        <f>('DGL 4'!$P$7/'DGL 4'!$B$26)*(1-EXP(-'DGL 4'!$B$26*D809)) + ('DGL 4'!$P$8/'DGL 4'!$B$27)*(1-EXP(-'DGL 4'!$B$27*D809))+ ('DGL 4'!$P$9/'DGL 4'!$B$28)*(1-EXP(-'DGL 4'!$B$28*D809))</f>
        <v>15.856748473805833</v>
      </c>
      <c r="J809" s="21">
        <f>(I809+Systeme!$K$21)/Systeme!$K$18</f>
        <v>3.1713496947611663E-2</v>
      </c>
      <c r="L809" s="8">
        <f t="shared" si="24"/>
        <v>6.4325819411925091E-5</v>
      </c>
      <c r="M809" s="21">
        <f>(L809+Systeme!$S$21)/Systeme!$S$18</f>
        <v>1.2865163882385017E-7</v>
      </c>
      <c r="O809" s="8">
        <f>('DGL 4'!$P$15/'DGL 4'!$B$26)*(1-EXP(-'DGL 4'!$B$26*D809)) + ('DGL 4'!$P$16/'DGL 4'!$B$27)*(1-EXP(-'DGL 4'!$B$27*D809))+ ('DGL 4'!$P$17/'DGL 4'!$B$28)*(1-EXP(-'DGL 4'!$B$28*D809))</f>
        <v>3.4710643726475199E-8</v>
      </c>
      <c r="P809" s="21">
        <f>(O809+Systeme!$AA$21)/Systeme!$AA$18</f>
        <v>1.7355321863237599E-11</v>
      </c>
    </row>
    <row r="810" spans="1:16" x14ac:dyDescent="0.25">
      <c r="A810" s="4">
        <f t="shared" si="25"/>
        <v>808</v>
      </c>
      <c r="D810" s="19">
        <f>A810*0.001 *Systeme!$G$6</f>
        <v>808</v>
      </c>
      <c r="F810" s="8">
        <f>('DGL 4'!$P$3/'DGL 4'!$B$26)*(1-EXP(-'DGL 4'!$B$26*D810)) + ('DGL 4'!$P$4/'DGL 4'!$B$27)*(1-EXP(-'DGL 4'!$B$27*D810))+ ('DGL 4'!$P$5/'DGL 4'!$B$28)*(1-EXP(-'DGL 4'!$B$28*D810))</f>
        <v>-15.876114712504423</v>
      </c>
      <c r="G810" s="21">
        <f>(F810+Systeme!$C$21)/Systeme!$C$18</f>
        <v>0.99682477705749917</v>
      </c>
      <c r="I810" s="8">
        <f>('DGL 4'!$P$7/'DGL 4'!$B$26)*(1-EXP(-'DGL 4'!$B$26*D810)) + ('DGL 4'!$P$8/'DGL 4'!$B$27)*(1-EXP(-'DGL 4'!$B$27*D810))+ ('DGL 4'!$P$9/'DGL 4'!$B$28)*(1-EXP(-'DGL 4'!$B$28*D810))</f>
        <v>15.876050193310967</v>
      </c>
      <c r="J810" s="21">
        <f>(I810+Systeme!$K$21)/Systeme!$K$18</f>
        <v>3.1752100386621934E-2</v>
      </c>
      <c r="L810" s="8">
        <f t="shared" si="24"/>
        <v>6.4484353979395344E-5</v>
      </c>
      <c r="M810" s="21">
        <f>(L810+Systeme!$S$21)/Systeme!$S$18</f>
        <v>1.2896870795879068E-7</v>
      </c>
      <c r="O810" s="8">
        <f>('DGL 4'!$P$15/'DGL 4'!$B$26)*(1-EXP(-'DGL 4'!$B$26*D810)) + ('DGL 4'!$P$16/'DGL 4'!$B$27)*(1-EXP(-'DGL 4'!$B$27*D810))+ ('DGL 4'!$P$17/'DGL 4'!$B$28)*(1-EXP(-'DGL 4'!$B$28*D810))</f>
        <v>3.4839476896302013E-8</v>
      </c>
      <c r="P810" s="21">
        <f>(O810+Systeme!$AA$21)/Systeme!$AA$18</f>
        <v>1.7419738448151008E-11</v>
      </c>
    </row>
    <row r="811" spans="1:16" x14ac:dyDescent="0.25">
      <c r="A811" s="4">
        <f t="shared" si="25"/>
        <v>809</v>
      </c>
      <c r="D811" s="19">
        <f>A811*0.001 *Systeme!$G$6</f>
        <v>809</v>
      </c>
      <c r="F811" s="8">
        <f>('DGL 4'!$P$3/'DGL 4'!$B$26)*(1-EXP(-'DGL 4'!$B$26*D811)) + ('DGL 4'!$P$4/'DGL 4'!$B$27)*(1-EXP(-'DGL 4'!$B$27*D811))+ ('DGL 4'!$P$5/'DGL 4'!$B$28)*(1-EXP(-'DGL 4'!$B$28*D811))</f>
        <v>-15.895415741415309</v>
      </c>
      <c r="G811" s="21">
        <f>(F811+Systeme!$C$21)/Systeme!$C$18</f>
        <v>0.99682091685171692</v>
      </c>
      <c r="I811" s="8">
        <f>('DGL 4'!$P$7/'DGL 4'!$B$26)*(1-EXP(-'DGL 4'!$B$26*D811)) + ('DGL 4'!$P$8/'DGL 4'!$B$27)*(1-EXP(-'DGL 4'!$B$27*D811))+ ('DGL 4'!$P$9/'DGL 4'!$B$28)*(1-EXP(-'DGL 4'!$B$28*D811))</f>
        <v>15.89535106336543</v>
      </c>
      <c r="J811" s="21">
        <f>(I811+Systeme!$K$21)/Systeme!$K$18</f>
        <v>3.1790702126730859E-2</v>
      </c>
      <c r="L811" s="8">
        <f t="shared" si="24"/>
        <v>6.4643081241551759E-5</v>
      </c>
      <c r="M811" s="21">
        <f>(L811+Systeme!$S$21)/Systeme!$S$18</f>
        <v>1.2928616248310351E-7</v>
      </c>
      <c r="O811" s="8">
        <f>('DGL 4'!$P$15/'DGL 4'!$B$26)*(1-EXP(-'DGL 4'!$B$26*D811)) + ('DGL 4'!$P$16/'DGL 4'!$B$27)*(1-EXP(-'DGL 4'!$B$27*D811))+ ('DGL 4'!$P$17/'DGL 4'!$B$28)*(1-EXP(-'DGL 4'!$B$28*D811))</f>
        <v>3.4968637866849422E-8</v>
      </c>
      <c r="P811" s="21">
        <f>(O811+Systeme!$AA$21)/Systeme!$AA$18</f>
        <v>1.748431893342471E-11</v>
      </c>
    </row>
    <row r="812" spans="1:16" x14ac:dyDescent="0.25">
      <c r="A812" s="4">
        <f t="shared" si="25"/>
        <v>810</v>
      </c>
      <c r="D812" s="19">
        <f>A812*0.001 *Systeme!$G$6</f>
        <v>810</v>
      </c>
      <c r="F812" s="8">
        <f>('DGL 4'!$P$3/'DGL 4'!$B$26)*(1-EXP(-'DGL 4'!$B$26*D812)) + ('DGL 4'!$P$4/'DGL 4'!$B$27)*(1-EXP(-'DGL 4'!$B$27*D812))+ ('DGL 4'!$P$5/'DGL 4'!$B$28)*(1-EXP(-'DGL 4'!$B$28*D812))</f>
        <v>-15.914715921105822</v>
      </c>
      <c r="G812" s="21">
        <f>(F812+Systeme!$C$21)/Systeme!$C$18</f>
        <v>0.99681705681577881</v>
      </c>
      <c r="I812" s="8">
        <f>('DGL 4'!$P$7/'DGL 4'!$B$26)*(1-EXP(-'DGL 4'!$B$26*D812)) + ('DGL 4'!$P$8/'DGL 4'!$B$27)*(1-EXP(-'DGL 4'!$B$27*D812))+ ('DGL 4'!$P$9/'DGL 4'!$B$28)*(1-EXP(-'DGL 4'!$B$28*D812))</f>
        <v>15.914651084006673</v>
      </c>
      <c r="J812" s="21">
        <f>(I812+Systeme!$K$21)/Systeme!$K$18</f>
        <v>3.1829302168013343E-2</v>
      </c>
      <c r="L812" s="8">
        <f t="shared" si="24"/>
        <v>6.4802001161242632E-5</v>
      </c>
      <c r="M812" s="21">
        <f>(L812+Systeme!$S$21)/Systeme!$S$18</f>
        <v>1.2960400232248528E-7</v>
      </c>
      <c r="O812" s="8">
        <f>('DGL 4'!$P$15/'DGL 4'!$B$26)*(1-EXP(-'DGL 4'!$B$26*D812)) + ('DGL 4'!$P$16/'DGL 4'!$B$27)*(1-EXP(-'DGL 4'!$B$27*D812))+ ('DGL 4'!$P$17/'DGL 4'!$B$28)*(1-EXP(-'DGL 4'!$B$28*D812))</f>
        <v>3.509798793049565E-8</v>
      </c>
      <c r="P812" s="21">
        <f>(O812+Systeme!$AA$21)/Systeme!$AA$18</f>
        <v>1.7548993965247824E-11</v>
      </c>
    </row>
    <row r="813" spans="1:16" x14ac:dyDescent="0.25">
      <c r="A813" s="4">
        <f t="shared" si="25"/>
        <v>811</v>
      </c>
      <c r="D813" s="19">
        <f>A813*0.001 *Systeme!$G$6</f>
        <v>811</v>
      </c>
      <c r="F813" s="8">
        <f>('DGL 4'!$P$3/'DGL 4'!$B$26)*(1-EXP(-'DGL 4'!$B$26*D813)) + ('DGL 4'!$P$4/'DGL 4'!$B$27)*(1-EXP(-'DGL 4'!$B$27*D813))+ ('DGL 4'!$P$5/'DGL 4'!$B$28)*(1-EXP(-'DGL 4'!$B$28*D813))</f>
        <v>-15.934015251613653</v>
      </c>
      <c r="G813" s="21">
        <f>(F813+Systeme!$C$21)/Systeme!$C$18</f>
        <v>0.99681319694967729</v>
      </c>
      <c r="I813" s="8">
        <f>('DGL 4'!$P$7/'DGL 4'!$B$26)*(1-EXP(-'DGL 4'!$B$26*D813)) + ('DGL 4'!$P$8/'DGL 4'!$B$27)*(1-EXP(-'DGL 4'!$B$27*D813))+ ('DGL 4'!$P$9/'DGL 4'!$B$28)*(1-EXP(-'DGL 4'!$B$28*D813))</f>
        <v>15.933950255272057</v>
      </c>
      <c r="J813" s="21">
        <f>(I813+Systeme!$K$21)/Systeme!$K$18</f>
        <v>3.1867900510544112E-2</v>
      </c>
      <c r="L813" s="8">
        <f t="shared" si="24"/>
        <v>6.4961113790566044E-5</v>
      </c>
      <c r="M813" s="21">
        <f>(L813+Systeme!$S$21)/Systeme!$S$18</f>
        <v>1.2992222758113209E-7</v>
      </c>
      <c r="O813" s="8">
        <f>('DGL 4'!$P$15/'DGL 4'!$B$26)*(1-EXP(-'DGL 4'!$B$26*D813)) + ('DGL 4'!$P$16/'DGL 4'!$B$27)*(1-EXP(-'DGL 4'!$B$27*D813))+ ('DGL 4'!$P$17/'DGL 4'!$B$28)*(1-EXP(-'DGL 4'!$B$28*D813))</f>
        <v>3.5227805391530032E-8</v>
      </c>
      <c r="P813" s="21">
        <f>(O813+Systeme!$AA$21)/Systeme!$AA$18</f>
        <v>1.7613902695765015E-11</v>
      </c>
    </row>
    <row r="814" spans="1:16" x14ac:dyDescent="0.25">
      <c r="A814" s="4">
        <f t="shared" si="25"/>
        <v>812</v>
      </c>
      <c r="D814" s="19">
        <f>A814*0.001 *Systeme!$G$6</f>
        <v>812</v>
      </c>
      <c r="F814" s="8">
        <f>('DGL 4'!$P$3/'DGL 4'!$B$26)*(1-EXP(-'DGL 4'!$B$26*D814)) + ('DGL 4'!$P$4/'DGL 4'!$B$27)*(1-EXP(-'DGL 4'!$B$27*D814))+ ('DGL 4'!$P$5/'DGL 4'!$B$28)*(1-EXP(-'DGL 4'!$B$28*D814))</f>
        <v>-15.95331373297587</v>
      </c>
      <c r="G814" s="21">
        <f>(F814+Systeme!$C$21)/Systeme!$C$18</f>
        <v>0.9968093372534047</v>
      </c>
      <c r="I814" s="8">
        <f>('DGL 4'!$P$7/'DGL 4'!$B$26)*(1-EXP(-'DGL 4'!$B$26*D814)) + ('DGL 4'!$P$8/'DGL 4'!$B$27)*(1-EXP(-'DGL 4'!$B$27*D814))+ ('DGL 4'!$P$9/'DGL 4'!$B$28)*(1-EXP(-'DGL 4'!$B$28*D814))</f>
        <v>15.953248577199</v>
      </c>
      <c r="J814" s="21">
        <f>(I814+Systeme!$K$21)/Systeme!$K$18</f>
        <v>3.1906497154398E-2</v>
      </c>
      <c r="L814" s="8">
        <f t="shared" si="24"/>
        <v>6.5120419057065632E-5</v>
      </c>
      <c r="M814" s="21">
        <f>(L814+Systeme!$S$21)/Systeme!$S$18</f>
        <v>1.3024083811413126E-7</v>
      </c>
      <c r="O814" s="8">
        <f>('DGL 4'!$P$15/'DGL 4'!$B$26)*(1-EXP(-'DGL 4'!$B$26*D814)) + ('DGL 4'!$P$16/'DGL 4'!$B$27)*(1-EXP(-'DGL 4'!$B$27*D814))+ ('DGL 4'!$P$17/'DGL 4'!$B$28)*(1-EXP(-'DGL 4'!$B$28*D814))</f>
        <v>3.5357812764019031E-8</v>
      </c>
      <c r="P814" s="21">
        <f>(O814+Systeme!$AA$21)/Systeme!$AA$18</f>
        <v>1.7678906382009516E-11</v>
      </c>
    </row>
    <row r="815" spans="1:16" x14ac:dyDescent="0.25">
      <c r="A815" s="4">
        <f t="shared" si="25"/>
        <v>813</v>
      </c>
      <c r="D815" s="19">
        <f>A815*0.001 *Systeme!$G$6</f>
        <v>813</v>
      </c>
      <c r="F815" s="8">
        <f>('DGL 4'!$P$3/'DGL 4'!$B$26)*(1-EXP(-'DGL 4'!$B$26*D815)) + ('DGL 4'!$P$4/'DGL 4'!$B$27)*(1-EXP(-'DGL 4'!$B$27*D815))+ ('DGL 4'!$P$5/'DGL 4'!$B$28)*(1-EXP(-'DGL 4'!$B$28*D815))</f>
        <v>-15.972611365229955</v>
      </c>
      <c r="G815" s="21">
        <f>(F815+Systeme!$C$21)/Systeme!$C$18</f>
        <v>0.99680547772695405</v>
      </c>
      <c r="I815" s="8">
        <f>('DGL 4'!$P$7/'DGL 4'!$B$26)*(1-EXP(-'DGL 4'!$B$26*D815)) + ('DGL 4'!$P$8/'DGL 4'!$B$27)*(1-EXP(-'DGL 4'!$B$27*D815))+ ('DGL 4'!$P$9/'DGL 4'!$B$28)*(1-EXP(-'DGL 4'!$B$28*D815))</f>
        <v>15.972546049824819</v>
      </c>
      <c r="J815" s="21">
        <f>(I815+Systeme!$K$21)/Systeme!$K$18</f>
        <v>3.1945092099649637E-2</v>
      </c>
      <c r="L815" s="8">
        <f t="shared" si="24"/>
        <v>6.5279916986585741E-5</v>
      </c>
      <c r="M815" s="21">
        <f>(L815+Systeme!$S$21)/Systeme!$S$18</f>
        <v>1.3055983397317148E-7</v>
      </c>
      <c r="O815" s="8">
        <f>('DGL 4'!$P$15/'DGL 4'!$B$26)*(1-EXP(-'DGL 4'!$B$26*D815)) + ('DGL 4'!$P$16/'DGL 4'!$B$27)*(1-EXP(-'DGL 4'!$B$27*D815))+ ('DGL 4'!$P$17/'DGL 4'!$B$28)*(1-EXP(-'DGL 4'!$B$28*D815))</f>
        <v>3.5488149404804686E-8</v>
      </c>
      <c r="P815" s="21">
        <f>(O815+Systeme!$AA$21)/Systeme!$AA$18</f>
        <v>1.7744074702402344E-11</v>
      </c>
    </row>
    <row r="816" spans="1:16" x14ac:dyDescent="0.25">
      <c r="A816" s="4">
        <f t="shared" si="25"/>
        <v>814</v>
      </c>
      <c r="D816" s="19">
        <f>A816*0.001 *Systeme!$G$6</f>
        <v>814</v>
      </c>
      <c r="F816" s="8">
        <f>('DGL 4'!$P$3/'DGL 4'!$B$26)*(1-EXP(-'DGL 4'!$B$26*D816)) + ('DGL 4'!$P$4/'DGL 4'!$B$27)*(1-EXP(-'DGL 4'!$B$27*D816))+ ('DGL 4'!$P$5/'DGL 4'!$B$28)*(1-EXP(-'DGL 4'!$B$28*D816))</f>
        <v>-15.991908148413494</v>
      </c>
      <c r="G816" s="21">
        <f>(F816+Systeme!$C$21)/Systeme!$C$18</f>
        <v>0.99680161837031733</v>
      </c>
      <c r="I816" s="8">
        <f>('DGL 4'!$P$7/'DGL 4'!$B$26)*(1-EXP(-'DGL 4'!$B$26*D816)) + ('DGL 4'!$P$8/'DGL 4'!$B$27)*(1-EXP(-'DGL 4'!$B$27*D816))+ ('DGL 4'!$P$9/'DGL 4'!$B$28)*(1-EXP(-'DGL 4'!$B$28*D816))</f>
        <v>15.991842673186939</v>
      </c>
      <c r="J816" s="21">
        <f>(I816+Systeme!$K$21)/Systeme!$K$18</f>
        <v>3.1983685346373879E-2</v>
      </c>
      <c r="L816" s="8">
        <f t="shared" si="24"/>
        <v>6.5439607599641642E-5</v>
      </c>
      <c r="M816" s="21">
        <f>(L816+Systeme!$S$21)/Systeme!$S$18</f>
        <v>1.308792151992833E-7</v>
      </c>
      <c r="O816" s="8">
        <f>('DGL 4'!$P$15/'DGL 4'!$B$26)*(1-EXP(-'DGL 4'!$B$26*D816)) + ('DGL 4'!$P$16/'DGL 4'!$B$27)*(1-EXP(-'DGL 4'!$B$27*D816))+ ('DGL 4'!$P$17/'DGL 4'!$B$28)*(1-EXP(-'DGL 4'!$B$28*D816))</f>
        <v>3.5618954670729036E-8</v>
      </c>
      <c r="P816" s="21">
        <f>(O816+Systeme!$AA$21)/Systeme!$AA$18</f>
        <v>1.7809477335364517E-11</v>
      </c>
    </row>
    <row r="817" spans="1:16" x14ac:dyDescent="0.25">
      <c r="A817" s="4">
        <f t="shared" si="25"/>
        <v>815</v>
      </c>
      <c r="D817" s="19">
        <f>A817*0.001 *Systeme!$G$6</f>
        <v>815.00000000000011</v>
      </c>
      <c r="F817" s="8">
        <f>('DGL 4'!$P$3/'DGL 4'!$B$26)*(1-EXP(-'DGL 4'!$B$26*D817)) + ('DGL 4'!$P$4/'DGL 4'!$B$27)*(1-EXP(-'DGL 4'!$B$27*D817))+ ('DGL 4'!$P$5/'DGL 4'!$B$28)*(1-EXP(-'DGL 4'!$B$28*D817))</f>
        <v>-16.011204082563452</v>
      </c>
      <c r="G817" s="21">
        <f>(F817+Systeme!$C$21)/Systeme!$C$18</f>
        <v>0.99679775918348734</v>
      </c>
      <c r="I817" s="8">
        <f>('DGL 4'!$P$7/'DGL 4'!$B$26)*(1-EXP(-'DGL 4'!$B$26*D817)) + ('DGL 4'!$P$8/'DGL 4'!$B$27)*(1-EXP(-'DGL 4'!$B$27*D817))+ ('DGL 4'!$P$9/'DGL 4'!$B$28)*(1-EXP(-'DGL 4'!$B$28*D817))</f>
        <v>16.011138447322679</v>
      </c>
      <c r="J817" s="21">
        <f>(I817+Systeme!$K$21)/Systeme!$K$18</f>
        <v>3.202227689464536E-2</v>
      </c>
      <c r="L817" s="8">
        <f t="shared" si="24"/>
        <v>6.5599490822000617E-5</v>
      </c>
      <c r="M817" s="21">
        <f>(L817+Systeme!$S$21)/Systeme!$S$18</f>
        <v>1.3119898164400123E-7</v>
      </c>
      <c r="O817" s="8">
        <f>('DGL 4'!$P$15/'DGL 4'!$B$26)*(1-EXP(-'DGL 4'!$B$26*D817)) + ('DGL 4'!$P$16/'DGL 4'!$B$27)*(1-EXP(-'DGL 4'!$B$27*D817))+ ('DGL 4'!$P$17/'DGL 4'!$B$28)*(1-EXP(-'DGL 4'!$B$28*D817))</f>
        <v>3.5749951075858544E-8</v>
      </c>
      <c r="P817" s="21">
        <f>(O817+Systeme!$AA$21)/Systeme!$AA$18</f>
        <v>1.7874975537929273E-11</v>
      </c>
    </row>
    <row r="818" spans="1:16" x14ac:dyDescent="0.25">
      <c r="A818" s="4">
        <f t="shared" si="25"/>
        <v>816</v>
      </c>
      <c r="D818" s="19">
        <f>A818*0.001 *Systeme!$G$6</f>
        <v>816.00000000000011</v>
      </c>
      <c r="F818" s="8">
        <f>('DGL 4'!$P$3/'DGL 4'!$B$26)*(1-EXP(-'DGL 4'!$B$26*D818)) + ('DGL 4'!$P$4/'DGL 4'!$B$27)*(1-EXP(-'DGL 4'!$B$27*D818))+ ('DGL 4'!$P$5/'DGL 4'!$B$28)*(1-EXP(-'DGL 4'!$B$28*D818))</f>
        <v>-16.030499167717469</v>
      </c>
      <c r="G818" s="21">
        <f>(F818+Systeme!$C$21)/Systeme!$C$18</f>
        <v>0.99679390016645653</v>
      </c>
      <c r="I818" s="8">
        <f>('DGL 4'!$P$7/'DGL 4'!$B$26)*(1-EXP(-'DGL 4'!$B$26*D818)) + ('DGL 4'!$P$8/'DGL 4'!$B$27)*(1-EXP(-'DGL 4'!$B$27*D818))+ ('DGL 4'!$P$9/'DGL 4'!$B$28)*(1-EXP(-'DGL 4'!$B$28*D818))</f>
        <v>16.030433372269506</v>
      </c>
      <c r="J818" s="21">
        <f>(I818+Systeme!$K$21)/Systeme!$K$18</f>
        <v>3.2060866744539014E-2</v>
      </c>
      <c r="L818" s="8">
        <f t="shared" si="24"/>
        <v>6.5759566685005214E-5</v>
      </c>
      <c r="M818" s="21">
        <f>(L818+Systeme!$S$21)/Systeme!$S$18</f>
        <v>1.3151913337001042E-7</v>
      </c>
      <c r="O818" s="8">
        <f>('DGL 4'!$P$15/'DGL 4'!$B$26)*(1-EXP(-'DGL 4'!$B$26*D818)) + ('DGL 4'!$P$16/'DGL 4'!$B$27)*(1-EXP(-'DGL 4'!$B$27*D818))+ ('DGL 4'!$P$17/'DGL 4'!$B$28)*(1-EXP(-'DGL 4'!$B$28*D818))</f>
        <v>3.5881277807899709E-8</v>
      </c>
      <c r="P818" s="21">
        <f>(O818+Systeme!$AA$21)/Systeme!$AA$18</f>
        <v>1.7940638903949854E-11</v>
      </c>
    </row>
    <row r="819" spans="1:16" x14ac:dyDescent="0.25">
      <c r="A819" s="4">
        <f t="shared" si="25"/>
        <v>817</v>
      </c>
      <c r="D819" s="19">
        <f>A819*0.001 *Systeme!$G$6</f>
        <v>817.00000000000011</v>
      </c>
      <c r="F819" s="8">
        <f>('DGL 4'!$P$3/'DGL 4'!$B$26)*(1-EXP(-'DGL 4'!$B$26*D819)) + ('DGL 4'!$P$4/'DGL 4'!$B$27)*(1-EXP(-'DGL 4'!$B$27*D819))+ ('DGL 4'!$P$5/'DGL 4'!$B$28)*(1-EXP(-'DGL 4'!$B$28*D819))</f>
        <v>-16.049793403912766</v>
      </c>
      <c r="G819" s="21">
        <f>(F819+Systeme!$C$21)/Systeme!$C$18</f>
        <v>0.99679004131921733</v>
      </c>
      <c r="I819" s="8">
        <f>('DGL 4'!$P$7/'DGL 4'!$B$26)*(1-EXP(-'DGL 4'!$B$26*D819)) + ('DGL 4'!$P$8/'DGL 4'!$B$27)*(1-EXP(-'DGL 4'!$B$27*D819))+ ('DGL 4'!$P$9/'DGL 4'!$B$28)*(1-EXP(-'DGL 4'!$B$28*D819))</f>
        <v>16.049727448064665</v>
      </c>
      <c r="J819" s="21">
        <f>(I819+Systeme!$K$21)/Systeme!$K$18</f>
        <v>3.209945489612933E-2</v>
      </c>
      <c r="L819" s="8">
        <f t="shared" si="24"/>
        <v>6.5919835164985133E-5</v>
      </c>
      <c r="M819" s="21">
        <f>(L819+Systeme!$S$21)/Systeme!$S$18</f>
        <v>1.3183967032997028E-7</v>
      </c>
      <c r="O819" s="8">
        <f>('DGL 4'!$P$15/'DGL 4'!$B$26)*(1-EXP(-'DGL 4'!$B$26*D819)) + ('DGL 4'!$P$16/'DGL 4'!$B$27)*(1-EXP(-'DGL 4'!$B$27*D819))+ ('DGL 4'!$P$17/'DGL 4'!$B$28)*(1-EXP(-'DGL 4'!$B$28*D819))</f>
        <v>3.6012935444515448E-8</v>
      </c>
      <c r="P819" s="21">
        <f>(O819+Systeme!$AA$21)/Systeme!$AA$18</f>
        <v>1.8006467722257725E-11</v>
      </c>
    </row>
    <row r="820" spans="1:16" x14ac:dyDescent="0.25">
      <c r="A820" s="4">
        <f t="shared" si="25"/>
        <v>818</v>
      </c>
      <c r="D820" s="19">
        <f>A820*0.001 *Systeme!$G$6</f>
        <v>818.00000000000011</v>
      </c>
      <c r="F820" s="8">
        <f>('DGL 4'!$P$3/'DGL 4'!$B$26)*(1-EXP(-'DGL 4'!$B$26*D820)) + ('DGL 4'!$P$4/'DGL 4'!$B$27)*(1-EXP(-'DGL 4'!$B$27*D820))+ ('DGL 4'!$P$5/'DGL 4'!$B$28)*(1-EXP(-'DGL 4'!$B$28*D820))</f>
        <v>-16.06908679118683</v>
      </c>
      <c r="G820" s="21">
        <f>(F820+Systeme!$C$21)/Systeme!$C$18</f>
        <v>0.99678618264176255</v>
      </c>
      <c r="I820" s="8">
        <f>('DGL 4'!$P$7/'DGL 4'!$B$26)*(1-EXP(-'DGL 4'!$B$26*D820)) + ('DGL 4'!$P$8/'DGL 4'!$B$27)*(1-EXP(-'DGL 4'!$B$27*D820))+ ('DGL 4'!$P$9/'DGL 4'!$B$28)*(1-EXP(-'DGL 4'!$B$28*D820))</f>
        <v>16.069020674745641</v>
      </c>
      <c r="J820" s="21">
        <f>(I820+Systeme!$K$21)/Systeme!$K$18</f>
        <v>3.2138041349491282E-2</v>
      </c>
      <c r="L820" s="8">
        <f t="shared" si="24"/>
        <v>6.6080296265253694E-5</v>
      </c>
      <c r="M820" s="21">
        <f>(L820+Systeme!$S$21)/Systeme!$S$18</f>
        <v>1.3216059253050739E-7</v>
      </c>
      <c r="O820" s="8">
        <f>('DGL 4'!$P$15/'DGL 4'!$B$26)*(1-EXP(-'DGL 4'!$B$26*D820)) + ('DGL 4'!$P$16/'DGL 4'!$B$27)*(1-EXP(-'DGL 4'!$B$27*D820))+ ('DGL 4'!$P$17/'DGL 4'!$B$28)*(1-EXP(-'DGL 4'!$B$28*D820))</f>
        <v>3.6144924225097602E-8</v>
      </c>
      <c r="P820" s="21">
        <f>(O820+Systeme!$AA$21)/Systeme!$AA$18</f>
        <v>1.80724621125488E-11</v>
      </c>
    </row>
    <row r="821" spans="1:16" x14ac:dyDescent="0.25">
      <c r="A821" s="4">
        <f t="shared" si="25"/>
        <v>819</v>
      </c>
      <c r="D821" s="19">
        <f>A821*0.001 *Systeme!$G$6</f>
        <v>819.00000000000011</v>
      </c>
      <c r="F821" s="8">
        <f>('DGL 4'!$P$3/'DGL 4'!$B$26)*(1-EXP(-'DGL 4'!$B$26*D821)) + ('DGL 4'!$P$4/'DGL 4'!$B$27)*(1-EXP(-'DGL 4'!$B$27*D821))+ ('DGL 4'!$P$5/'DGL 4'!$B$28)*(1-EXP(-'DGL 4'!$B$28*D821))</f>
        <v>-16.088379329576934</v>
      </c>
      <c r="G821" s="21">
        <f>(F821+Systeme!$C$21)/Systeme!$C$18</f>
        <v>0.99678232413408463</v>
      </c>
      <c r="I821" s="8">
        <f>('DGL 4'!$P$7/'DGL 4'!$B$26)*(1-EXP(-'DGL 4'!$B$26*D821)) + ('DGL 4'!$P$8/'DGL 4'!$B$27)*(1-EXP(-'DGL 4'!$B$27*D821))+ ('DGL 4'!$P$9/'DGL 4'!$B$28)*(1-EXP(-'DGL 4'!$B$28*D821))</f>
        <v>16.088313052349712</v>
      </c>
      <c r="J821" s="21">
        <f>(I821+Systeme!$K$21)/Systeme!$K$18</f>
        <v>3.2176626104699423E-2</v>
      </c>
      <c r="L821" s="8">
        <f t="shared" si="24"/>
        <v>6.6240949978295643E-5</v>
      </c>
      <c r="M821" s="21">
        <f>(L821+Systeme!$S$21)/Systeme!$S$18</f>
        <v>1.324818999565913E-7</v>
      </c>
      <c r="O821" s="8">
        <f>('DGL 4'!$P$15/'DGL 4'!$B$26)*(1-EXP(-'DGL 4'!$B$26*D821)) + ('DGL 4'!$P$16/'DGL 4'!$B$27)*(1-EXP(-'DGL 4'!$B$27*D821))+ ('DGL 4'!$P$17/'DGL 4'!$B$28)*(1-EXP(-'DGL 4'!$B$28*D821))</f>
        <v>3.6277244559474592E-8</v>
      </c>
      <c r="P821" s="21">
        <f>(O821+Systeme!$AA$21)/Systeme!$AA$18</f>
        <v>1.8138622279737298E-11</v>
      </c>
    </row>
    <row r="822" spans="1:16" x14ac:dyDescent="0.25">
      <c r="A822" s="4">
        <f t="shared" si="25"/>
        <v>820</v>
      </c>
      <c r="D822" s="19">
        <f>A822*0.001 *Systeme!$G$6</f>
        <v>820.00000000000011</v>
      </c>
      <c r="F822" s="8">
        <f>('DGL 4'!$P$3/'DGL 4'!$B$26)*(1-EXP(-'DGL 4'!$B$26*D822)) + ('DGL 4'!$P$4/'DGL 4'!$B$27)*(1-EXP(-'DGL 4'!$B$27*D822))+ ('DGL 4'!$P$5/'DGL 4'!$B$28)*(1-EXP(-'DGL 4'!$B$28*D822))</f>
        <v>-16.107671019120509</v>
      </c>
      <c r="G822" s="21">
        <f>(F822+Systeme!$C$21)/Systeme!$C$18</f>
        <v>0.99677846579617602</v>
      </c>
      <c r="I822" s="8">
        <f>('DGL 4'!$P$7/'DGL 4'!$B$26)*(1-EXP(-'DGL 4'!$B$26*D822)) + ('DGL 4'!$P$8/'DGL 4'!$B$27)*(1-EXP(-'DGL 4'!$B$27*D822))+ ('DGL 4'!$P$9/'DGL 4'!$B$28)*(1-EXP(-'DGL 4'!$B$28*D822))</f>
        <v>16.10760458091433</v>
      </c>
      <c r="J822" s="21">
        <f>(I822+Systeme!$K$21)/Systeme!$K$18</f>
        <v>3.2215209161828663E-2</v>
      </c>
      <c r="L822" s="8">
        <f t="shared" si="24"/>
        <v>6.6401796282384434E-5</v>
      </c>
      <c r="M822" s="21">
        <f>(L822+Systeme!$S$21)/Systeme!$S$18</f>
        <v>1.3280359256476886E-7</v>
      </c>
      <c r="O822" s="8">
        <f>('DGL 4'!$P$15/'DGL 4'!$B$26)*(1-EXP(-'DGL 4'!$B$26*D822)) + ('DGL 4'!$P$16/'DGL 4'!$B$27)*(1-EXP(-'DGL 4'!$B$27*D822))+ ('DGL 4'!$P$17/'DGL 4'!$B$28)*(1-EXP(-'DGL 4'!$B$28*D822))</f>
        <v>3.6409896857908519E-8</v>
      </c>
      <c r="P822" s="21">
        <f>(O822+Systeme!$AA$21)/Systeme!$AA$18</f>
        <v>1.8204948428954261E-11</v>
      </c>
    </row>
    <row r="823" spans="1:16" x14ac:dyDescent="0.25">
      <c r="A823" s="4">
        <f t="shared" si="25"/>
        <v>821</v>
      </c>
      <c r="D823" s="19">
        <f>A823*0.001 *Systeme!$G$6</f>
        <v>821.00000000000011</v>
      </c>
      <c r="F823" s="8">
        <f>('DGL 4'!$P$3/'DGL 4'!$B$26)*(1-EXP(-'DGL 4'!$B$26*D823)) + ('DGL 4'!$P$4/'DGL 4'!$B$27)*(1-EXP(-'DGL 4'!$B$27*D823))+ ('DGL 4'!$P$5/'DGL 4'!$B$28)*(1-EXP(-'DGL 4'!$B$28*D823))</f>
        <v>-16.126961859854674</v>
      </c>
      <c r="G823" s="21">
        <f>(F823+Systeme!$C$21)/Systeme!$C$18</f>
        <v>0.99677460762802916</v>
      </c>
      <c r="I823" s="8">
        <f>('DGL 4'!$P$7/'DGL 4'!$B$26)*(1-EXP(-'DGL 4'!$B$26*D823)) + ('DGL 4'!$P$8/'DGL 4'!$B$27)*(1-EXP(-'DGL 4'!$B$27*D823))+ ('DGL 4'!$P$9/'DGL 4'!$B$28)*(1-EXP(-'DGL 4'!$B$28*D823))</f>
        <v>16.126895260476786</v>
      </c>
      <c r="J823" s="21">
        <f>(I823+Systeme!$K$21)/Systeme!$K$18</f>
        <v>3.2253790520953569E-2</v>
      </c>
      <c r="L823" s="8">
        <f t="shared" si="24"/>
        <v>6.6562835145701337E-5</v>
      </c>
      <c r="M823" s="21">
        <f>(L823+Systeme!$S$21)/Systeme!$S$18</f>
        <v>1.3312567029140267E-7</v>
      </c>
      <c r="O823" s="8">
        <f>('DGL 4'!$P$15/'DGL 4'!$B$26)*(1-EXP(-'DGL 4'!$B$26*D823)) + ('DGL 4'!$P$16/'DGL 4'!$B$27)*(1-EXP(-'DGL 4'!$B$27*D823))+ ('DGL 4'!$P$17/'DGL 4'!$B$28)*(1-EXP(-'DGL 4'!$B$28*D823))</f>
        <v>3.6542742408874479E-8</v>
      </c>
      <c r="P823" s="21">
        <f>(O823+Systeme!$AA$21)/Systeme!$AA$18</f>
        <v>1.8271371204437241E-11</v>
      </c>
    </row>
    <row r="824" spans="1:16" x14ac:dyDescent="0.25">
      <c r="A824" s="4">
        <f t="shared" si="25"/>
        <v>822</v>
      </c>
      <c r="D824" s="19">
        <f>A824*0.001 *Systeme!$G$6</f>
        <v>822.00000000000011</v>
      </c>
      <c r="F824" s="8">
        <f>('DGL 4'!$P$3/'DGL 4'!$B$26)*(1-EXP(-'DGL 4'!$B$26*D824)) + ('DGL 4'!$P$4/'DGL 4'!$B$27)*(1-EXP(-'DGL 4'!$B$27*D824))+ ('DGL 4'!$P$5/'DGL 4'!$B$28)*(1-EXP(-'DGL 4'!$B$28*D824))</f>
        <v>-16.14625185181718</v>
      </c>
      <c r="G824" s="21">
        <f>(F824+Systeme!$C$21)/Systeme!$C$18</f>
        <v>0.99677074962963652</v>
      </c>
      <c r="I824" s="8">
        <f>('DGL 4'!$P$7/'DGL 4'!$B$26)*(1-EXP(-'DGL 4'!$B$26*D824)) + ('DGL 4'!$P$8/'DGL 4'!$B$27)*(1-EXP(-'DGL 4'!$B$27*D824))+ ('DGL 4'!$P$9/'DGL 4'!$B$28)*(1-EXP(-'DGL 4'!$B$28*D824))</f>
        <v>16.146185091074489</v>
      </c>
      <c r="J824" s="21">
        <f>(I824+Systeme!$K$21)/Systeme!$K$18</f>
        <v>3.2292370182148977E-2</v>
      </c>
      <c r="L824" s="8">
        <f t="shared" si="24"/>
        <v>6.6724066630659534E-5</v>
      </c>
      <c r="M824" s="21">
        <f>(L824+Systeme!$S$21)/Systeme!$S$18</f>
        <v>1.3344813326131906E-7</v>
      </c>
      <c r="O824" s="8">
        <f>('DGL 4'!$P$15/'DGL 4'!$B$26)*(1-EXP(-'DGL 4'!$B$26*D824)) + ('DGL 4'!$P$16/'DGL 4'!$B$27)*(1-EXP(-'DGL 4'!$B$27*D824))+ ('DGL 4'!$P$17/'DGL 4'!$B$28)*(1-EXP(-'DGL 4'!$B$28*D824))</f>
        <v>3.6676059859703375E-8</v>
      </c>
      <c r="P824" s="21">
        <f>(O824+Systeme!$AA$21)/Systeme!$AA$18</f>
        <v>1.8338029929851686E-11</v>
      </c>
    </row>
    <row r="825" spans="1:16" x14ac:dyDescent="0.25">
      <c r="A825" s="4">
        <f t="shared" si="25"/>
        <v>823</v>
      </c>
      <c r="D825" s="19">
        <f>A825*0.001 *Systeme!$G$6</f>
        <v>823.00000000000011</v>
      </c>
      <c r="F825" s="8">
        <f>('DGL 4'!$P$3/'DGL 4'!$B$26)*(1-EXP(-'DGL 4'!$B$26*D825)) + ('DGL 4'!$P$4/'DGL 4'!$B$27)*(1-EXP(-'DGL 4'!$B$27*D825))+ ('DGL 4'!$P$5/'DGL 4'!$B$28)*(1-EXP(-'DGL 4'!$B$28*D825))</f>
        <v>-16.165540995045188</v>
      </c>
      <c r="G825" s="21">
        <f>(F825+Systeme!$C$21)/Systeme!$C$18</f>
        <v>0.99676689180099087</v>
      </c>
      <c r="I825" s="8">
        <f>('DGL 4'!$P$7/'DGL 4'!$B$26)*(1-EXP(-'DGL 4'!$B$26*D825)) + ('DGL 4'!$P$8/'DGL 4'!$B$27)*(1-EXP(-'DGL 4'!$B$27*D825))+ ('DGL 4'!$P$9/'DGL 4'!$B$28)*(1-EXP(-'DGL 4'!$B$28*D825))</f>
        <v>16.165474072744793</v>
      </c>
      <c r="J825" s="21">
        <f>(I825+Systeme!$K$21)/Systeme!$K$18</f>
        <v>3.2330948145489584E-2</v>
      </c>
      <c r="L825" s="8">
        <f t="shared" si="24"/>
        <v>6.6885490684462715E-5</v>
      </c>
      <c r="M825" s="21">
        <f>(L825+Systeme!$S$21)/Systeme!$S$18</f>
        <v>1.3377098136892544E-7</v>
      </c>
      <c r="O825" s="8">
        <f>('DGL 4'!$P$15/'DGL 4'!$B$26)*(1-EXP(-'DGL 4'!$B$26*D825)) + ('DGL 4'!$P$16/'DGL 4'!$B$27)*(1-EXP(-'DGL 4'!$B$27*D825))+ ('DGL 4'!$P$17/'DGL 4'!$B$28)*(1-EXP(-'DGL 4'!$B$28*D825))</f>
        <v>3.6809710160165543E-8</v>
      </c>
      <c r="P825" s="21">
        <f>(O825+Systeme!$AA$21)/Systeme!$AA$18</f>
        <v>1.8404855080082771E-11</v>
      </c>
    </row>
    <row r="826" spans="1:16" x14ac:dyDescent="0.25">
      <c r="A826" s="4">
        <f t="shared" si="25"/>
        <v>824</v>
      </c>
      <c r="D826" s="19">
        <f>A826*0.001 *Systeme!$G$6</f>
        <v>824.00000000000011</v>
      </c>
      <c r="F826" s="8">
        <f>('DGL 4'!$P$3/'DGL 4'!$B$26)*(1-EXP(-'DGL 4'!$B$26*D826)) + ('DGL 4'!$P$4/'DGL 4'!$B$27)*(1-EXP(-'DGL 4'!$B$27*D826))+ ('DGL 4'!$P$5/'DGL 4'!$B$28)*(1-EXP(-'DGL 4'!$B$28*D826))</f>
        <v>-16.184829289575823</v>
      </c>
      <c r="G826" s="21">
        <f>(F826+Systeme!$C$21)/Systeme!$C$18</f>
        <v>0.99676303414208489</v>
      </c>
      <c r="I826" s="8">
        <f>('DGL 4'!$P$7/'DGL 4'!$B$26)*(1-EXP(-'DGL 4'!$B$26*D826)) + ('DGL 4'!$P$8/'DGL 4'!$B$27)*(1-EXP(-'DGL 4'!$B$27*D826))+ ('DGL 4'!$P$9/'DGL 4'!$B$28)*(1-EXP(-'DGL 4'!$B$28*D826))</f>
        <v>16.184762205525001</v>
      </c>
      <c r="J826" s="21">
        <f>(I826+Systeme!$K$21)/Systeme!$K$18</f>
        <v>3.2369524411050003E-2</v>
      </c>
      <c r="L826" s="8">
        <f t="shared" si="24"/>
        <v>6.704710726750324E-5</v>
      </c>
      <c r="M826" s="21">
        <f>(L826+Systeme!$S$21)/Systeme!$S$18</f>
        <v>1.3409421453500649E-7</v>
      </c>
      <c r="O826" s="8">
        <f>('DGL 4'!$P$15/'DGL 4'!$B$26)*(1-EXP(-'DGL 4'!$B$26*D826)) + ('DGL 4'!$P$16/'DGL 4'!$B$27)*(1-EXP(-'DGL 4'!$B$27*D826))+ ('DGL 4'!$P$17/'DGL 4'!$B$28)*(1-EXP(-'DGL 4'!$B$28*D826))</f>
        <v>3.6943555282217128E-8</v>
      </c>
      <c r="P826" s="21">
        <f>(O826+Systeme!$AA$21)/Systeme!$AA$18</f>
        <v>1.8471777641108563E-11</v>
      </c>
    </row>
    <row r="827" spans="1:16" x14ac:dyDescent="0.25">
      <c r="A827" s="4">
        <f t="shared" si="25"/>
        <v>825</v>
      </c>
      <c r="D827" s="19">
        <f>A827*0.001 *Systeme!$G$6</f>
        <v>825.00000000000011</v>
      </c>
      <c r="F827" s="8">
        <f>('DGL 4'!$P$3/'DGL 4'!$B$26)*(1-EXP(-'DGL 4'!$B$26*D827)) + ('DGL 4'!$P$4/'DGL 4'!$B$27)*(1-EXP(-'DGL 4'!$B$27*D827))+ ('DGL 4'!$P$5/'DGL 4'!$B$28)*(1-EXP(-'DGL 4'!$B$28*D827))</f>
        <v>-16.204116735446721</v>
      </c>
      <c r="G827" s="21">
        <f>(F827+Systeme!$C$21)/Systeme!$C$18</f>
        <v>0.99675917665291069</v>
      </c>
      <c r="I827" s="8">
        <f>('DGL 4'!$P$7/'DGL 4'!$B$26)*(1-EXP(-'DGL 4'!$B$26*D827)) + ('DGL 4'!$P$8/'DGL 4'!$B$27)*(1-EXP(-'DGL 4'!$B$27*D827))+ ('DGL 4'!$P$9/'DGL 4'!$B$28)*(1-EXP(-'DGL 4'!$B$28*D827))</f>
        <v>16.204049489452586</v>
      </c>
      <c r="J827" s="21">
        <f>(I827+Systeme!$K$21)/Systeme!$K$18</f>
        <v>3.2408098978905175E-2</v>
      </c>
      <c r="L827" s="8">
        <f t="shared" si="24"/>
        <v>6.7208916400806392E-5</v>
      </c>
      <c r="M827" s="21">
        <f>(L827+Systeme!$S$21)/Systeme!$S$18</f>
        <v>1.344178328016128E-7</v>
      </c>
      <c r="O827" s="8">
        <f>('DGL 4'!$P$15/'DGL 4'!$B$26)*(1-EXP(-'DGL 4'!$B$26*D827)) + ('DGL 4'!$P$16/'DGL 4'!$B$27)*(1-EXP(-'DGL 4'!$B$27*D827))+ ('DGL 4'!$P$17/'DGL 4'!$B$28)*(1-EXP(-'DGL 4'!$B$28*D827))</f>
        <v>3.7077734072691465E-8</v>
      </c>
      <c r="P827" s="21">
        <f>(O827+Systeme!$AA$21)/Systeme!$AA$18</f>
        <v>1.8538867036345731E-11</v>
      </c>
    </row>
    <row r="828" spans="1:16" x14ac:dyDescent="0.25">
      <c r="A828" s="4">
        <f t="shared" si="25"/>
        <v>826</v>
      </c>
      <c r="D828" s="19">
        <f>A828*0.001 *Systeme!$G$6</f>
        <v>826.00000000000011</v>
      </c>
      <c r="F828" s="8">
        <f>('DGL 4'!$P$3/'DGL 4'!$B$26)*(1-EXP(-'DGL 4'!$B$26*D828)) + ('DGL 4'!$P$4/'DGL 4'!$B$27)*(1-EXP(-'DGL 4'!$B$27*D828))+ ('DGL 4'!$P$5/'DGL 4'!$B$28)*(1-EXP(-'DGL 4'!$B$28*D828))</f>
        <v>-16.223403332695266</v>
      </c>
      <c r="G828" s="21">
        <f>(F828+Systeme!$C$21)/Systeme!$C$18</f>
        <v>0.99675531933346107</v>
      </c>
      <c r="I828" s="8">
        <f>('DGL 4'!$P$7/'DGL 4'!$B$26)*(1-EXP(-'DGL 4'!$B$26*D828)) + ('DGL 4'!$P$8/'DGL 4'!$B$27)*(1-EXP(-'DGL 4'!$B$27*D828))+ ('DGL 4'!$P$9/'DGL 4'!$B$28)*(1-EXP(-'DGL 4'!$B$28*D828))</f>
        <v>16.223335924564768</v>
      </c>
      <c r="J828" s="21">
        <f>(I828+Systeme!$K$21)/Systeme!$K$18</f>
        <v>3.2446671849129534E-2</v>
      </c>
      <c r="L828" s="8">
        <f t="shared" si="24"/>
        <v>6.7370918111653733E-5</v>
      </c>
      <c r="M828" s="21">
        <f>(L828+Systeme!$S$21)/Systeme!$S$18</f>
        <v>1.3474183622330747E-7</v>
      </c>
      <c r="O828" s="8">
        <f>('DGL 4'!$P$15/'DGL 4'!$B$26)*(1-EXP(-'DGL 4'!$B$26*D828)) + ('DGL 4'!$P$16/'DGL 4'!$B$27)*(1-EXP(-'DGL 4'!$B$27*D828))+ ('DGL 4'!$P$17/'DGL 4'!$B$28)*(1-EXP(-'DGL 4'!$B$28*D828))</f>
        <v>3.7212386227569033E-8</v>
      </c>
      <c r="P828" s="21">
        <f>(O828+Systeme!$AA$21)/Systeme!$AA$18</f>
        <v>1.8606193113784516E-11</v>
      </c>
    </row>
    <row r="829" spans="1:16" x14ac:dyDescent="0.25">
      <c r="A829" s="4">
        <f t="shared" si="25"/>
        <v>827</v>
      </c>
      <c r="D829" s="19">
        <f>A829*0.001 *Systeme!$G$6</f>
        <v>827.00000000000011</v>
      </c>
      <c r="F829" s="8">
        <f>('DGL 4'!$P$3/'DGL 4'!$B$26)*(1-EXP(-'DGL 4'!$B$26*D829)) + ('DGL 4'!$P$4/'DGL 4'!$B$27)*(1-EXP(-'DGL 4'!$B$27*D829))+ ('DGL 4'!$P$5/'DGL 4'!$B$28)*(1-EXP(-'DGL 4'!$B$28*D829))</f>
        <v>-16.242689081358581</v>
      </c>
      <c r="G829" s="21">
        <f>(F829+Systeme!$C$21)/Systeme!$C$18</f>
        <v>0.99675146218372834</v>
      </c>
      <c r="I829" s="8">
        <f>('DGL 4'!$P$7/'DGL 4'!$B$26)*(1-EXP(-'DGL 4'!$B$26*D829)) + ('DGL 4'!$P$8/'DGL 4'!$B$27)*(1-EXP(-'DGL 4'!$B$27*D829))+ ('DGL 4'!$P$9/'DGL 4'!$B$28)*(1-EXP(-'DGL 4'!$B$28*D829))</f>
        <v>16.242621510899017</v>
      </c>
      <c r="J829" s="21">
        <f>(I829+Systeme!$K$21)/Systeme!$K$18</f>
        <v>3.2485243021798033E-2</v>
      </c>
      <c r="L829" s="8">
        <f t="shared" si="24"/>
        <v>6.7533112329704395E-5</v>
      </c>
      <c r="M829" s="21">
        <f>(L829+Systeme!$S$21)/Systeme!$S$18</f>
        <v>1.3506622465940879E-7</v>
      </c>
      <c r="O829" s="8">
        <f>('DGL 4'!$P$15/'DGL 4'!$B$26)*(1-EXP(-'DGL 4'!$B$26*D829)) + ('DGL 4'!$P$16/'DGL 4'!$B$27)*(1-EXP(-'DGL 4'!$B$27*D829))+ ('DGL 4'!$P$17/'DGL 4'!$B$28)*(1-EXP(-'DGL 4'!$B$28*D829))</f>
        <v>3.7347233921777856E-8</v>
      </c>
      <c r="P829" s="21">
        <f>(O829+Systeme!$AA$21)/Systeme!$AA$18</f>
        <v>1.8673616960888929E-11</v>
      </c>
    </row>
    <row r="830" spans="1:16" x14ac:dyDescent="0.25">
      <c r="A830" s="4">
        <f t="shared" si="25"/>
        <v>828</v>
      </c>
      <c r="D830" s="19">
        <f>A830*0.001 *Systeme!$G$6</f>
        <v>828.00000000000011</v>
      </c>
      <c r="F830" s="8">
        <f>('DGL 4'!$P$3/'DGL 4'!$B$26)*(1-EXP(-'DGL 4'!$B$26*D830)) + ('DGL 4'!$P$4/'DGL 4'!$B$27)*(1-EXP(-'DGL 4'!$B$27*D830))+ ('DGL 4'!$P$5/'DGL 4'!$B$28)*(1-EXP(-'DGL 4'!$B$28*D830))</f>
        <v>-16.261973981474142</v>
      </c>
      <c r="G830" s="21">
        <f>(F830+Systeme!$C$21)/Systeme!$C$18</f>
        <v>0.99674760520370509</v>
      </c>
      <c r="I830" s="8">
        <f>('DGL 4'!$P$7/'DGL 4'!$B$26)*(1-EXP(-'DGL 4'!$B$26*D830)) + ('DGL 4'!$P$8/'DGL 4'!$B$27)*(1-EXP(-'DGL 4'!$B$27*D830))+ ('DGL 4'!$P$9/'DGL 4'!$B$28)*(1-EXP(-'DGL 4'!$B$28*D830))</f>
        <v>16.261906248492647</v>
      </c>
      <c r="J830" s="21">
        <f>(I830+Systeme!$K$21)/Systeme!$K$18</f>
        <v>3.2523812496985292E-2</v>
      </c>
      <c r="L830" s="8">
        <f t="shared" si="24"/>
        <v>6.7695499078857229E-5</v>
      </c>
      <c r="M830" s="21">
        <f>(L830+Systeme!$S$21)/Systeme!$S$18</f>
        <v>1.3539099815771445E-7</v>
      </c>
      <c r="O830" s="8">
        <f>('DGL 4'!$P$15/'DGL 4'!$B$26)*(1-EXP(-'DGL 4'!$B$26*D830)) + ('DGL 4'!$P$16/'DGL 4'!$B$27)*(1-EXP(-'DGL 4'!$B$27*D830))+ ('DGL 4'!$P$17/'DGL 4'!$B$28)*(1-EXP(-'DGL 4'!$B$28*D830))</f>
        <v>3.7482416681295511E-8</v>
      </c>
      <c r="P830" s="21">
        <f>(O830+Systeme!$AA$21)/Systeme!$AA$18</f>
        <v>1.8741208340647756E-11</v>
      </c>
    </row>
    <row r="831" spans="1:16" x14ac:dyDescent="0.25">
      <c r="A831" s="4">
        <f t="shared" si="25"/>
        <v>829</v>
      </c>
      <c r="D831" s="19">
        <f>A831*0.001 *Systeme!$G$6</f>
        <v>829.00000000000011</v>
      </c>
      <c r="F831" s="8">
        <f>('DGL 4'!$P$3/'DGL 4'!$B$26)*(1-EXP(-'DGL 4'!$B$26*D831)) + ('DGL 4'!$P$4/'DGL 4'!$B$27)*(1-EXP(-'DGL 4'!$B$27*D831))+ ('DGL 4'!$P$5/'DGL 4'!$B$28)*(1-EXP(-'DGL 4'!$B$28*D831))</f>
        <v>-16.281258033079286</v>
      </c>
      <c r="G831" s="21">
        <f>(F831+Systeme!$C$21)/Systeme!$C$18</f>
        <v>0.9967437483933842</v>
      </c>
      <c r="I831" s="8">
        <f>('DGL 4'!$P$7/'DGL 4'!$B$26)*(1-EXP(-'DGL 4'!$B$26*D831)) + ('DGL 4'!$P$8/'DGL 4'!$B$27)*(1-EXP(-'DGL 4'!$B$27*D831))+ ('DGL 4'!$P$9/'DGL 4'!$B$28)*(1-EXP(-'DGL 4'!$B$28*D831))</f>
        <v>16.281190137383007</v>
      </c>
      <c r="J831" s="21">
        <f>(I831+Systeme!$K$21)/Systeme!$K$18</f>
        <v>3.256238027476601E-2</v>
      </c>
      <c r="L831" s="8">
        <f t="shared" si="24"/>
        <v>6.7858078344492853E-5</v>
      </c>
      <c r="M831" s="21">
        <f>(L831+Systeme!$S$21)/Systeme!$S$18</f>
        <v>1.3571615668898571E-7</v>
      </c>
      <c r="O831" s="8">
        <f>('DGL 4'!$P$15/'DGL 4'!$B$26)*(1-EXP(-'DGL 4'!$B$26*D831)) + ('DGL 4'!$P$16/'DGL 4'!$B$27)*(1-EXP(-'DGL 4'!$B$27*D831))+ ('DGL 4'!$P$17/'DGL 4'!$B$28)*(1-EXP(-'DGL 4'!$B$28*D831))</f>
        <v>3.7617934914649376E-8</v>
      </c>
      <c r="P831" s="21">
        <f>(O831+Systeme!$AA$21)/Systeme!$AA$18</f>
        <v>1.8808967457324688E-11</v>
      </c>
    </row>
    <row r="832" spans="1:16" x14ac:dyDescent="0.25">
      <c r="A832" s="4">
        <f t="shared" si="25"/>
        <v>830</v>
      </c>
      <c r="D832" s="19">
        <f>A832*0.001 *Systeme!$G$6</f>
        <v>830.00000000000011</v>
      </c>
      <c r="F832" s="8">
        <f>('DGL 4'!$P$3/'DGL 4'!$B$26)*(1-EXP(-'DGL 4'!$B$26*D832)) + ('DGL 4'!$P$4/'DGL 4'!$B$27)*(1-EXP(-'DGL 4'!$B$27*D832))+ ('DGL 4'!$P$5/'DGL 4'!$B$28)*(1-EXP(-'DGL 4'!$B$28*D832))</f>
        <v>-16.30054123621133</v>
      </c>
      <c r="G832" s="21">
        <f>(F832+Systeme!$C$21)/Systeme!$C$18</f>
        <v>0.99673989175275768</v>
      </c>
      <c r="I832" s="8">
        <f>('DGL 4'!$P$7/'DGL 4'!$B$26)*(1-EXP(-'DGL 4'!$B$26*D832)) + ('DGL 4'!$P$8/'DGL 4'!$B$27)*(1-EXP(-'DGL 4'!$B$27*D832))+ ('DGL 4'!$P$9/'DGL 4'!$B$28)*(1-EXP(-'DGL 4'!$B$28*D832))</f>
        <v>16.300473177607419</v>
      </c>
      <c r="J832" s="21">
        <f>(I832+Systeme!$K$21)/Systeme!$K$18</f>
        <v>3.2600946355214835E-2</v>
      </c>
      <c r="L832" s="8">
        <f t="shared" si="24"/>
        <v>6.8020850122648725E-5</v>
      </c>
      <c r="M832" s="21">
        <f>(L832+Systeme!$S$21)/Systeme!$S$18</f>
        <v>1.3604170024529745E-7</v>
      </c>
      <c r="O832" s="8">
        <f>('DGL 4'!$P$15/'DGL 4'!$B$26)*(1-EXP(-'DGL 4'!$B$26*D832)) + ('DGL 4'!$P$16/'DGL 4'!$B$27)*(1-EXP(-'DGL 4'!$B$27*D832))+ ('DGL 4'!$P$17/'DGL 4'!$B$28)*(1-EXP(-'DGL 4'!$B$28*D832))</f>
        <v>3.7753789031667873E-8</v>
      </c>
      <c r="P832" s="21">
        <f>(O832+Systeme!$AA$21)/Systeme!$AA$18</f>
        <v>1.8876894515833937E-11</v>
      </c>
    </row>
    <row r="833" spans="1:16" x14ac:dyDescent="0.25">
      <c r="A833" s="4">
        <f t="shared" si="25"/>
        <v>831</v>
      </c>
      <c r="D833" s="19">
        <f>A833*0.001 *Systeme!$G$6</f>
        <v>831.00000000000011</v>
      </c>
      <c r="F833" s="8">
        <f>('DGL 4'!$P$3/'DGL 4'!$B$26)*(1-EXP(-'DGL 4'!$B$26*D833)) + ('DGL 4'!$P$4/'DGL 4'!$B$27)*(1-EXP(-'DGL 4'!$B$27*D833))+ ('DGL 4'!$P$5/'DGL 4'!$B$28)*(1-EXP(-'DGL 4'!$B$28*D833))</f>
        <v>-16.319823590907614</v>
      </c>
      <c r="G833" s="21">
        <f>(F833+Systeme!$C$21)/Systeme!$C$18</f>
        <v>0.99673603528181842</v>
      </c>
      <c r="I833" s="8">
        <f>('DGL 4'!$P$7/'DGL 4'!$B$26)*(1-EXP(-'DGL 4'!$B$26*D833)) + ('DGL 4'!$P$8/'DGL 4'!$B$27)*(1-EXP(-'DGL 4'!$B$27*D833))+ ('DGL 4'!$P$9/'DGL 4'!$B$28)*(1-EXP(-'DGL 4'!$B$28*D833))</f>
        <v>16.319755369203232</v>
      </c>
      <c r="J833" s="21">
        <f>(I833+Systeme!$K$21)/Systeme!$K$18</f>
        <v>3.2639510738406464E-2</v>
      </c>
      <c r="L833" s="8">
        <f t="shared" si="24"/>
        <v>6.8183814402428614E-5</v>
      </c>
      <c r="M833" s="21">
        <f>(L833+Systeme!$S$21)/Systeme!$S$18</f>
        <v>1.3636762880485724E-7</v>
      </c>
      <c r="O833" s="8">
        <f>('DGL 4'!$P$15/'DGL 4'!$B$26)*(1-EXP(-'DGL 4'!$B$26*D833)) + ('DGL 4'!$P$16/'DGL 4'!$B$27)*(1-EXP(-'DGL 4'!$B$27*D833))+ ('DGL 4'!$P$17/'DGL 4'!$B$28)*(1-EXP(-'DGL 4'!$B$28*D833))</f>
        <v>3.7889979270441798E-8</v>
      </c>
      <c r="P833" s="21">
        <f>(O833+Systeme!$AA$21)/Systeme!$AA$18</f>
        <v>1.8944989635220898E-11</v>
      </c>
    </row>
    <row r="834" spans="1:16" x14ac:dyDescent="0.25">
      <c r="A834" s="4">
        <f t="shared" si="25"/>
        <v>832</v>
      </c>
      <c r="D834" s="19">
        <f>A834*0.001 *Systeme!$G$6</f>
        <v>832.00000000000011</v>
      </c>
      <c r="F834" s="8">
        <f>('DGL 4'!$P$3/'DGL 4'!$B$26)*(1-EXP(-'DGL 4'!$B$26*D834)) + ('DGL 4'!$P$4/'DGL 4'!$B$27)*(1-EXP(-'DGL 4'!$B$27*D834))+ ('DGL 4'!$P$5/'DGL 4'!$B$28)*(1-EXP(-'DGL 4'!$B$28*D834))</f>
        <v>-16.339105097205508</v>
      </c>
      <c r="G834" s="21">
        <f>(F834+Systeme!$C$21)/Systeme!$C$18</f>
        <v>0.99673217898055877</v>
      </c>
      <c r="I834" s="8">
        <f>('DGL 4'!$P$7/'DGL 4'!$B$26)*(1-EXP(-'DGL 4'!$B$26*D834)) + ('DGL 4'!$P$8/'DGL 4'!$B$27)*(1-EXP(-'DGL 4'!$B$27*D834))+ ('DGL 4'!$P$9/'DGL 4'!$B$28)*(1-EXP(-'DGL 4'!$B$28*D834))</f>
        <v>16.339036712207829</v>
      </c>
      <c r="J834" s="21">
        <f>(I834+Systeme!$K$21)/Systeme!$K$18</f>
        <v>3.2678073424415657E-2</v>
      </c>
      <c r="L834" s="8">
        <f t="shared" si="24"/>
        <v>6.8346971172764982E-5</v>
      </c>
      <c r="M834" s="21">
        <f>(L834+Systeme!$S$21)/Systeme!$S$18</f>
        <v>1.3669394234552996E-7</v>
      </c>
      <c r="O834" s="8">
        <f>('DGL 4'!$P$15/'DGL 4'!$B$26)*(1-EXP(-'DGL 4'!$B$26*D834)) + ('DGL 4'!$P$16/'DGL 4'!$B$27)*(1-EXP(-'DGL 4'!$B$27*D834))+ ('DGL 4'!$P$17/'DGL 4'!$B$28)*(1-EXP(-'DGL 4'!$B$28*D834))</f>
        <v>3.8026506040365893E-8</v>
      </c>
      <c r="P834" s="21">
        <f>(O834+Systeme!$AA$21)/Systeme!$AA$18</f>
        <v>1.9013253020182947E-11</v>
      </c>
    </row>
    <row r="835" spans="1:16" x14ac:dyDescent="0.25">
      <c r="A835" s="4">
        <f t="shared" si="25"/>
        <v>833</v>
      </c>
      <c r="D835" s="19">
        <f>A835*0.001 *Systeme!$G$6</f>
        <v>833</v>
      </c>
      <c r="F835" s="8">
        <f>('DGL 4'!$P$3/'DGL 4'!$B$26)*(1-EXP(-'DGL 4'!$B$26*D835)) + ('DGL 4'!$P$4/'DGL 4'!$B$27)*(1-EXP(-'DGL 4'!$B$27*D835))+ ('DGL 4'!$P$5/'DGL 4'!$B$28)*(1-EXP(-'DGL 4'!$B$28*D835))</f>
        <v>-16.358385755142347</v>
      </c>
      <c r="G835" s="21">
        <f>(F835+Systeme!$C$21)/Systeme!$C$18</f>
        <v>0.99672832284897162</v>
      </c>
      <c r="I835" s="8">
        <f>('DGL 4'!$P$7/'DGL 4'!$B$26)*(1-EXP(-'DGL 4'!$B$26*D835)) + ('DGL 4'!$P$8/'DGL 4'!$B$27)*(1-EXP(-'DGL 4'!$B$27*D835))+ ('DGL 4'!$P$9/'DGL 4'!$B$28)*(1-EXP(-'DGL 4'!$B$28*D835))</f>
        <v>16.358317206658555</v>
      </c>
      <c r="J835" s="21">
        <f>(I835+Systeme!$K$21)/Systeme!$K$18</f>
        <v>3.2716634413317111E-2</v>
      </c>
      <c r="L835" s="8">
        <f t="shared" si="24"/>
        <v>6.8510320422590296E-5</v>
      </c>
      <c r="M835" s="21">
        <f>(L835+Systeme!$S$21)/Systeme!$S$18</f>
        <v>1.370206408451806E-7</v>
      </c>
      <c r="O835" s="8">
        <f>('DGL 4'!$P$15/'DGL 4'!$B$26)*(1-EXP(-'DGL 4'!$B$26*D835)) + ('DGL 4'!$P$16/'DGL 4'!$B$27)*(1-EXP(-'DGL 4'!$B$27*D835))+ ('DGL 4'!$P$17/'DGL 4'!$B$28)*(1-EXP(-'DGL 4'!$B$28*D835))</f>
        <v>3.8163369750834897E-8</v>
      </c>
      <c r="P835" s="21">
        <f>(O835+Systeme!$AA$21)/Systeme!$AA$18</f>
        <v>1.9081684875417449E-11</v>
      </c>
    </row>
    <row r="836" spans="1:16" x14ac:dyDescent="0.25">
      <c r="A836" s="4">
        <f t="shared" si="25"/>
        <v>834</v>
      </c>
      <c r="D836" s="19">
        <f>A836*0.001 *Systeme!$G$6</f>
        <v>834</v>
      </c>
      <c r="F836" s="8">
        <f>('DGL 4'!$P$3/'DGL 4'!$B$26)*(1-EXP(-'DGL 4'!$B$26*D836)) + ('DGL 4'!$P$4/'DGL 4'!$B$27)*(1-EXP(-'DGL 4'!$B$27*D836))+ ('DGL 4'!$P$5/'DGL 4'!$B$28)*(1-EXP(-'DGL 4'!$B$28*D836))</f>
        <v>-16.377665564755453</v>
      </c>
      <c r="G836" s="21">
        <f>(F836+Systeme!$C$21)/Systeme!$C$18</f>
        <v>0.99672446688704897</v>
      </c>
      <c r="I836" s="8">
        <f>('DGL 4'!$P$7/'DGL 4'!$B$26)*(1-EXP(-'DGL 4'!$B$26*D836)) + ('DGL 4'!$P$8/'DGL 4'!$B$27)*(1-EXP(-'DGL 4'!$B$27*D836))+ ('DGL 4'!$P$9/'DGL 4'!$B$28)*(1-EXP(-'DGL 4'!$B$28*D836))</f>
        <v>16.377596852592731</v>
      </c>
      <c r="J836" s="21">
        <f>(I836+Systeme!$K$21)/Systeme!$K$18</f>
        <v>3.2755193705185461E-2</v>
      </c>
      <c r="L836" s="8">
        <f t="shared" ref="L836:L899" si="26">-(F836+I836+O836)</f>
        <v>6.8673862151496894E-5</v>
      </c>
      <c r="M836" s="21">
        <f>(L836+Systeme!$S$21)/Systeme!$S$18</f>
        <v>1.3734772430299379E-7</v>
      </c>
      <c r="O836" s="8">
        <f>('DGL 4'!$P$15/'DGL 4'!$B$26)*(1-EXP(-'DGL 4'!$B$26*D836)) + ('DGL 4'!$P$16/'DGL 4'!$B$27)*(1-EXP(-'DGL 4'!$B$27*D836))+ ('DGL 4'!$P$17/'DGL 4'!$B$28)*(1-EXP(-'DGL 4'!$B$28*D836))</f>
        <v>3.8300570809508827E-8</v>
      </c>
      <c r="P836" s="21">
        <f>(O836+Systeme!$AA$21)/Systeme!$AA$18</f>
        <v>1.9150285404754414E-11</v>
      </c>
    </row>
    <row r="837" spans="1:16" x14ac:dyDescent="0.25">
      <c r="A837" s="4">
        <f t="shared" ref="A837:A900" si="27">A836+1</f>
        <v>835</v>
      </c>
      <c r="D837" s="19">
        <f>A837*0.001 *Systeme!$G$6</f>
        <v>835</v>
      </c>
      <c r="F837" s="8">
        <f>('DGL 4'!$P$3/'DGL 4'!$B$26)*(1-EXP(-'DGL 4'!$B$26*D837)) + ('DGL 4'!$P$4/'DGL 4'!$B$27)*(1-EXP(-'DGL 4'!$B$27*D837))+ ('DGL 4'!$P$5/'DGL 4'!$B$28)*(1-EXP(-'DGL 4'!$B$28*D837))</f>
        <v>-16.396944526082162</v>
      </c>
      <c r="G837" s="21">
        <f>(F837+Systeme!$C$21)/Systeme!$C$18</f>
        <v>0.9967206110947836</v>
      </c>
      <c r="I837" s="8">
        <f>('DGL 4'!$P$7/'DGL 4'!$B$26)*(1-EXP(-'DGL 4'!$B$26*D837)) + ('DGL 4'!$P$8/'DGL 4'!$B$27)*(1-EXP(-'DGL 4'!$B$27*D837))+ ('DGL 4'!$P$9/'DGL 4'!$B$28)*(1-EXP(-'DGL 4'!$B$28*D837))</f>
        <v>16.396875650047704</v>
      </c>
      <c r="J837" s="21">
        <f>(I837+Systeme!$K$21)/Systeme!$K$18</f>
        <v>3.279375130009541E-2</v>
      </c>
      <c r="L837" s="8">
        <f t="shared" si="26"/>
        <v>6.8837596348416373E-5</v>
      </c>
      <c r="M837" s="21">
        <f>(L837+Systeme!$S$21)/Systeme!$S$18</f>
        <v>1.3767519269683275E-7</v>
      </c>
      <c r="O837" s="8">
        <f>('DGL 4'!$P$15/'DGL 4'!$B$26)*(1-EXP(-'DGL 4'!$B$26*D837)) + ('DGL 4'!$P$16/'DGL 4'!$B$27)*(1-EXP(-'DGL 4'!$B$27*D837))+ ('DGL 4'!$P$17/'DGL 4'!$B$28)*(1-EXP(-'DGL 4'!$B$28*D837))</f>
        <v>3.8438109626649786E-8</v>
      </c>
      <c r="P837" s="21">
        <f>(O837+Systeme!$AA$21)/Systeme!$AA$18</f>
        <v>1.9219054813324894E-11</v>
      </c>
    </row>
    <row r="838" spans="1:16" x14ac:dyDescent="0.25">
      <c r="A838" s="4">
        <f t="shared" si="27"/>
        <v>836</v>
      </c>
      <c r="D838" s="19">
        <f>A838*0.001 *Systeme!$G$6</f>
        <v>836</v>
      </c>
      <c r="F838" s="8">
        <f>('DGL 4'!$P$3/'DGL 4'!$B$26)*(1-EXP(-'DGL 4'!$B$26*D838)) + ('DGL 4'!$P$4/'DGL 4'!$B$27)*(1-EXP(-'DGL 4'!$B$27*D838))+ ('DGL 4'!$P$5/'DGL 4'!$B$28)*(1-EXP(-'DGL 4'!$B$28*D838))</f>
        <v>-16.416222639159642</v>
      </c>
      <c r="G838" s="21">
        <f>(F838+Systeme!$C$21)/Systeme!$C$18</f>
        <v>0.99671675547216798</v>
      </c>
      <c r="I838" s="8">
        <f>('DGL 4'!$P$7/'DGL 4'!$B$26)*(1-EXP(-'DGL 4'!$B$26*D838)) + ('DGL 4'!$P$8/'DGL 4'!$B$27)*(1-EXP(-'DGL 4'!$B$27*D838))+ ('DGL 4'!$P$9/'DGL 4'!$B$28)*(1-EXP(-'DGL 4'!$B$28*D838))</f>
        <v>16.416153599060827</v>
      </c>
      <c r="J838" s="21">
        <f>(I838+Systeme!$K$21)/Systeme!$K$18</f>
        <v>3.2832307198121656E-2</v>
      </c>
      <c r="L838" s="8">
        <f t="shared" si="26"/>
        <v>6.9001522967146976E-5</v>
      </c>
      <c r="M838" s="21">
        <f>(L838+Systeme!$S$21)/Systeme!$S$18</f>
        <v>1.3800304593429396E-7</v>
      </c>
      <c r="O838" s="8">
        <f>('DGL 4'!$P$15/'DGL 4'!$B$26)*(1-EXP(-'DGL 4'!$B$26*D838)) + ('DGL 4'!$P$16/'DGL 4'!$B$27)*(1-EXP(-'DGL 4'!$B$27*D838))+ ('DGL 4'!$P$17/'DGL 4'!$B$28)*(1-EXP(-'DGL 4'!$B$28*D838))</f>
        <v>3.8575847662904172E-8</v>
      </c>
      <c r="P838" s="21">
        <f>(O838+Systeme!$AA$21)/Systeme!$AA$18</f>
        <v>1.9287923831452088E-11</v>
      </c>
    </row>
    <row r="839" spans="1:16" x14ac:dyDescent="0.25">
      <c r="A839" s="4">
        <f t="shared" si="27"/>
        <v>837</v>
      </c>
      <c r="D839" s="19">
        <f>A839*0.001 *Systeme!$G$6</f>
        <v>837</v>
      </c>
      <c r="F839" s="8">
        <f>('DGL 4'!$P$3/'DGL 4'!$B$26)*(1-EXP(-'DGL 4'!$B$26*D839)) + ('DGL 4'!$P$4/'DGL 4'!$B$27)*(1-EXP(-'DGL 4'!$B$27*D839))+ ('DGL 4'!$P$5/'DGL 4'!$B$28)*(1-EXP(-'DGL 4'!$B$28*D839))</f>
        <v>-16.435499904025534</v>
      </c>
      <c r="G839" s="21">
        <f>(F839+Systeme!$C$21)/Systeme!$C$18</f>
        <v>0.99671290001919499</v>
      </c>
      <c r="I839" s="8">
        <f>('DGL 4'!$P$7/'DGL 4'!$B$26)*(1-EXP(-'DGL 4'!$B$26*D839)) + ('DGL 4'!$P$8/'DGL 4'!$B$27)*(1-EXP(-'DGL 4'!$B$27*D839))+ ('DGL 4'!$P$9/'DGL 4'!$B$28)*(1-EXP(-'DGL 4'!$B$28*D839))</f>
        <v>16.4354306996694</v>
      </c>
      <c r="J839" s="21">
        <f>(I839+Systeme!$K$21)/Systeme!$K$18</f>
        <v>3.2870861399338799E-2</v>
      </c>
      <c r="L839" s="8">
        <f t="shared" si="26"/>
        <v>6.9165642070615797E-5</v>
      </c>
      <c r="M839" s="21">
        <f>(L839+Systeme!$S$21)/Systeme!$S$18</f>
        <v>1.3833128414123159E-7</v>
      </c>
      <c r="O839" s="8">
        <f>('DGL 4'!$P$15/'DGL 4'!$B$26)*(1-EXP(-'DGL 4'!$B$26*D839)) + ('DGL 4'!$P$16/'DGL 4'!$B$27)*(1-EXP(-'DGL 4'!$B$27*D839))+ ('DGL 4'!$P$17/'DGL 4'!$B$28)*(1-EXP(-'DGL 4'!$B$28*D839))</f>
        <v>3.8714063051691061E-8</v>
      </c>
      <c r="P839" s="21">
        <f>(O839+Systeme!$AA$21)/Systeme!$AA$18</f>
        <v>1.935703152584553E-11</v>
      </c>
    </row>
    <row r="840" spans="1:16" x14ac:dyDescent="0.25">
      <c r="A840" s="4">
        <f t="shared" si="27"/>
        <v>838</v>
      </c>
      <c r="D840" s="19">
        <f>A840*0.001 *Systeme!$G$6</f>
        <v>838</v>
      </c>
      <c r="F840" s="8">
        <f>('DGL 4'!$P$3/'DGL 4'!$B$26)*(1-EXP(-'DGL 4'!$B$26*D840)) + ('DGL 4'!$P$4/'DGL 4'!$B$27)*(1-EXP(-'DGL 4'!$B$27*D840))+ ('DGL 4'!$P$5/'DGL 4'!$B$28)*(1-EXP(-'DGL 4'!$B$28*D840))</f>
        <v>-16.454776320716896</v>
      </c>
      <c r="G840" s="21">
        <f>(F840+Systeme!$C$21)/Systeme!$C$18</f>
        <v>0.99670904473585664</v>
      </c>
      <c r="I840" s="8">
        <f>('DGL 4'!$P$7/'DGL 4'!$B$26)*(1-EXP(-'DGL 4'!$B$26*D840)) + ('DGL 4'!$P$8/'DGL 4'!$B$27)*(1-EXP(-'DGL 4'!$B$27*D840))+ ('DGL 4'!$P$9/'DGL 4'!$B$28)*(1-EXP(-'DGL 4'!$B$28*D840))</f>
        <v>16.45470695191085</v>
      </c>
      <c r="J840" s="21">
        <f>(I840+Systeme!$K$21)/Systeme!$K$18</f>
        <v>3.2909413903821703E-2</v>
      </c>
      <c r="L840" s="8">
        <f t="shared" si="26"/>
        <v>6.9329953566655243E-5</v>
      </c>
      <c r="M840" s="21">
        <f>(L840+Systeme!$S$21)/Systeme!$S$18</f>
        <v>1.386599071333105E-7</v>
      </c>
      <c r="O840" s="8">
        <f>('DGL 4'!$P$15/'DGL 4'!$B$26)*(1-EXP(-'DGL 4'!$B$26*D840)) + ('DGL 4'!$P$16/'DGL 4'!$B$27)*(1-EXP(-'DGL 4'!$B$27*D840))+ ('DGL 4'!$P$17/'DGL 4'!$B$28)*(1-EXP(-'DGL 4'!$B$28*D840))</f>
        <v>3.8852478478380859E-8</v>
      </c>
      <c r="P840" s="21">
        <f>(O840+Systeme!$AA$21)/Systeme!$AA$18</f>
        <v>1.9426239239190429E-11</v>
      </c>
    </row>
    <row r="841" spans="1:16" x14ac:dyDescent="0.25">
      <c r="A841" s="4">
        <f t="shared" si="27"/>
        <v>839</v>
      </c>
      <c r="D841" s="19">
        <f>A841*0.001 *Systeme!$G$6</f>
        <v>839</v>
      </c>
      <c r="F841" s="8">
        <f>('DGL 4'!$P$3/'DGL 4'!$B$26)*(1-EXP(-'DGL 4'!$B$26*D841)) + ('DGL 4'!$P$4/'DGL 4'!$B$27)*(1-EXP(-'DGL 4'!$B$27*D841))+ ('DGL 4'!$P$5/'DGL 4'!$B$28)*(1-EXP(-'DGL 4'!$B$28*D841))</f>
        <v>-16.474051889271127</v>
      </c>
      <c r="G841" s="21">
        <f>(F841+Systeme!$C$21)/Systeme!$C$18</f>
        <v>0.99670518962214572</v>
      </c>
      <c r="I841" s="8">
        <f>('DGL 4'!$P$7/'DGL 4'!$B$26)*(1-EXP(-'DGL 4'!$B$26*D841)) + ('DGL 4'!$P$8/'DGL 4'!$B$27)*(1-EXP(-'DGL 4'!$B$27*D841))+ ('DGL 4'!$P$9/'DGL 4'!$B$28)*(1-EXP(-'DGL 4'!$B$28*D841))</f>
        <v>16.47398235582239</v>
      </c>
      <c r="J841" s="21">
        <f>(I841+Systeme!$K$21)/Systeme!$K$18</f>
        <v>3.2947964711644781E-2</v>
      </c>
      <c r="L841" s="8">
        <f t="shared" si="26"/>
        <v>6.9494457504375336E-5</v>
      </c>
      <c r="M841" s="21">
        <f>(L841+Systeme!$S$21)/Systeme!$S$18</f>
        <v>1.3898891500875068E-7</v>
      </c>
      <c r="O841" s="8">
        <f>('DGL 4'!$P$15/'DGL 4'!$B$26)*(1-EXP(-'DGL 4'!$B$26*D841)) + ('DGL 4'!$P$16/'DGL 4'!$B$27)*(1-EXP(-'DGL 4'!$B$27*D841))+ ('DGL 4'!$P$17/'DGL 4'!$B$28)*(1-EXP(-'DGL 4'!$B$28*D841))</f>
        <v>3.8991233126776936E-8</v>
      </c>
      <c r="P841" s="21">
        <f>(O841+Systeme!$AA$21)/Systeme!$AA$18</f>
        <v>1.9495616563388469E-11</v>
      </c>
    </row>
    <row r="842" spans="1:16" x14ac:dyDescent="0.25">
      <c r="A842" s="4">
        <f t="shared" si="27"/>
        <v>840</v>
      </c>
      <c r="D842" s="19">
        <f>A842*0.001 *Systeme!$G$6</f>
        <v>840</v>
      </c>
      <c r="F842" s="8">
        <f>('DGL 4'!$P$3/'DGL 4'!$B$26)*(1-EXP(-'DGL 4'!$B$26*D842)) + ('DGL 4'!$P$4/'DGL 4'!$B$27)*(1-EXP(-'DGL 4'!$B$27*D842))+ ('DGL 4'!$P$5/'DGL 4'!$B$28)*(1-EXP(-'DGL 4'!$B$28*D842))</f>
        <v>-16.493326609725809</v>
      </c>
      <c r="G842" s="21">
        <f>(F842+Systeme!$C$21)/Systeme!$C$18</f>
        <v>0.99670133467805477</v>
      </c>
      <c r="I842" s="8">
        <f>('DGL 4'!$P$7/'DGL 4'!$B$26)*(1-EXP(-'DGL 4'!$B$26*D842)) + ('DGL 4'!$P$8/'DGL 4'!$B$27)*(1-EXP(-'DGL 4'!$B$27*D842))+ ('DGL 4'!$P$9/'DGL 4'!$B$28)*(1-EXP(-'DGL 4'!$B$28*D842))</f>
        <v>16.493256911441442</v>
      </c>
      <c r="J842" s="21">
        <f>(I842+Systeme!$K$21)/Systeme!$K$18</f>
        <v>3.2986513822882882E-2</v>
      </c>
      <c r="L842" s="8">
        <f t="shared" si="26"/>
        <v>6.96591539007369E-5</v>
      </c>
      <c r="M842" s="21">
        <f>(L842+Systeme!$S$21)/Systeme!$S$18</f>
        <v>1.393183078014738E-7</v>
      </c>
      <c r="O842" s="8">
        <f>('DGL 4'!$P$15/'DGL 4'!$B$26)*(1-EXP(-'DGL 4'!$B$26*D842)) + ('DGL 4'!$P$16/'DGL 4'!$B$27)*(1-EXP(-'DGL 4'!$B$27*D842))+ ('DGL 4'!$P$17/'DGL 4'!$B$28)*(1-EXP(-'DGL 4'!$B$28*D842))</f>
        <v>3.9130466355456056E-8</v>
      </c>
      <c r="P842" s="21">
        <f>(O842+Systeme!$AA$21)/Systeme!$AA$18</f>
        <v>1.9565233177728028E-11</v>
      </c>
    </row>
    <row r="843" spans="1:16" x14ac:dyDescent="0.25">
      <c r="A843" s="4">
        <f t="shared" si="27"/>
        <v>841</v>
      </c>
      <c r="D843" s="19">
        <f>A843*0.001 *Systeme!$G$6</f>
        <v>841</v>
      </c>
      <c r="F843" s="8">
        <f>('DGL 4'!$P$3/'DGL 4'!$B$26)*(1-EXP(-'DGL 4'!$B$26*D843)) + ('DGL 4'!$P$4/'DGL 4'!$B$27)*(1-EXP(-'DGL 4'!$B$27*D843))+ ('DGL 4'!$P$5/'DGL 4'!$B$28)*(1-EXP(-'DGL 4'!$B$28*D843))</f>
        <v>-16.512600482117847</v>
      </c>
      <c r="G843" s="21">
        <f>(F843+Systeme!$C$21)/Systeme!$C$18</f>
        <v>0.99669747990357649</v>
      </c>
      <c r="I843" s="8">
        <f>('DGL 4'!$P$7/'DGL 4'!$B$26)*(1-EXP(-'DGL 4'!$B$26*D843)) + ('DGL 4'!$P$8/'DGL 4'!$B$27)*(1-EXP(-'DGL 4'!$B$27*D843))+ ('DGL 4'!$P$9/'DGL 4'!$B$28)*(1-EXP(-'DGL 4'!$B$28*D843))</f>
        <v>16.512530618805283</v>
      </c>
      <c r="J843" s="21">
        <f>(I843+Systeme!$K$21)/Systeme!$K$18</f>
        <v>3.3025061237610565E-2</v>
      </c>
      <c r="L843" s="8">
        <f t="shared" si="26"/>
        <v>6.9824042663915384E-5</v>
      </c>
      <c r="M843" s="21">
        <f>(L843+Systeme!$S$21)/Systeme!$S$18</f>
        <v>1.3964808532783076E-7</v>
      </c>
      <c r="O843" s="8">
        <f>('DGL 4'!$P$15/'DGL 4'!$B$26)*(1-EXP(-'DGL 4'!$B$26*D843)) + ('DGL 4'!$P$16/'DGL 4'!$B$27)*(1-EXP(-'DGL 4'!$B$27*D843))+ ('DGL 4'!$P$17/'DGL 4'!$B$28)*(1-EXP(-'DGL 4'!$B$28*D843))</f>
        <v>3.9269900506747057E-8</v>
      </c>
      <c r="P843" s="21">
        <f>(O843+Systeme!$AA$21)/Systeme!$AA$18</f>
        <v>1.9634950253373527E-11</v>
      </c>
    </row>
    <row r="844" spans="1:16" x14ac:dyDescent="0.25">
      <c r="A844" s="4">
        <f t="shared" si="27"/>
        <v>842</v>
      </c>
      <c r="D844" s="19">
        <f>A844*0.001 *Systeme!$G$6</f>
        <v>842</v>
      </c>
      <c r="F844" s="8">
        <f>('DGL 4'!$P$3/'DGL 4'!$B$26)*(1-EXP(-'DGL 4'!$B$26*D844)) + ('DGL 4'!$P$4/'DGL 4'!$B$27)*(1-EXP(-'DGL 4'!$B$27*D844))+ ('DGL 4'!$P$5/'DGL 4'!$B$28)*(1-EXP(-'DGL 4'!$B$28*D844))</f>
        <v>-16.531873506484843</v>
      </c>
      <c r="G844" s="21">
        <f>(F844+Systeme!$C$21)/Systeme!$C$18</f>
        <v>0.99669362529870309</v>
      </c>
      <c r="I844" s="8">
        <f>('DGL 4'!$P$7/'DGL 4'!$B$26)*(1-EXP(-'DGL 4'!$B$26*D844)) + ('DGL 4'!$P$8/'DGL 4'!$B$27)*(1-EXP(-'DGL 4'!$B$27*D844))+ ('DGL 4'!$P$9/'DGL 4'!$B$28)*(1-EXP(-'DGL 4'!$B$28*D844))</f>
        <v>16.531803477951321</v>
      </c>
      <c r="J844" s="21">
        <f>(I844+Systeme!$K$21)/Systeme!$K$18</f>
        <v>3.3063606955902644E-2</v>
      </c>
      <c r="L844" s="8">
        <f t="shared" si="26"/>
        <v>6.9989123846059612E-5</v>
      </c>
      <c r="M844" s="21">
        <f>(L844+Systeme!$S$21)/Systeme!$S$18</f>
        <v>1.3997824769211923E-7</v>
      </c>
      <c r="O844" s="8">
        <f>('DGL 4'!$P$15/'DGL 4'!$B$26)*(1-EXP(-'DGL 4'!$B$26*D844)) + ('DGL 4'!$P$16/'DGL 4'!$B$27)*(1-EXP(-'DGL 4'!$B$27*D844))+ ('DGL 4'!$P$17/'DGL 4'!$B$28)*(1-EXP(-'DGL 4'!$B$28*D844))</f>
        <v>3.9409675278365142E-8</v>
      </c>
      <c r="P844" s="21">
        <f>(O844+Systeme!$AA$21)/Systeme!$AA$18</f>
        <v>1.9704837639182571E-11</v>
      </c>
    </row>
    <row r="845" spans="1:16" x14ac:dyDescent="0.25">
      <c r="A845" s="4">
        <f t="shared" si="27"/>
        <v>843</v>
      </c>
      <c r="D845" s="19">
        <f>A845*0.001 *Systeme!$G$6</f>
        <v>843</v>
      </c>
      <c r="F845" s="8">
        <f>('DGL 4'!$P$3/'DGL 4'!$B$26)*(1-EXP(-'DGL 4'!$B$26*D845)) + ('DGL 4'!$P$4/'DGL 4'!$B$27)*(1-EXP(-'DGL 4'!$B$27*D845))+ ('DGL 4'!$P$5/'DGL 4'!$B$28)*(1-EXP(-'DGL 4'!$B$28*D845))</f>
        <v>-16.551145682864004</v>
      </c>
      <c r="G845" s="21">
        <f>(F845+Systeme!$C$21)/Systeme!$C$18</f>
        <v>0.99668977086342714</v>
      </c>
      <c r="I845" s="8">
        <f>('DGL 4'!$P$7/'DGL 4'!$B$26)*(1-EXP(-'DGL 4'!$B$26*D845)) + ('DGL 4'!$P$8/'DGL 4'!$B$27)*(1-EXP(-'DGL 4'!$B$27*D845))+ ('DGL 4'!$P$9/'DGL 4'!$B$28)*(1-EXP(-'DGL 4'!$B$28*D845))</f>
        <v>16.551075488916805</v>
      </c>
      <c r="J845" s="21">
        <f>(I845+Systeme!$K$21)/Systeme!$K$18</f>
        <v>3.310215097783361E-2</v>
      </c>
      <c r="L845" s="8">
        <f t="shared" si="26"/>
        <v>7.0154397407851642E-5</v>
      </c>
      <c r="M845" s="21">
        <f>(L845+Systeme!$S$21)/Systeme!$S$18</f>
        <v>1.4030879481570327E-7</v>
      </c>
      <c r="O845" s="8">
        <f>('DGL 4'!$P$15/'DGL 4'!$B$26)*(1-EXP(-'DGL 4'!$B$26*D845)) + ('DGL 4'!$P$16/'DGL 4'!$B$27)*(1-EXP(-'DGL 4'!$B$27*D845))+ ('DGL 4'!$P$17/'DGL 4'!$B$28)*(1-EXP(-'DGL 4'!$B$28*D845))</f>
        <v>3.9549790908401106E-8</v>
      </c>
      <c r="P845" s="21">
        <f>(O845+Systeme!$AA$21)/Systeme!$AA$18</f>
        <v>1.9774895454200553E-11</v>
      </c>
    </row>
    <row r="846" spans="1:16" x14ac:dyDescent="0.25">
      <c r="A846" s="4">
        <f t="shared" si="27"/>
        <v>844</v>
      </c>
      <c r="D846" s="19">
        <f>A846*0.001 *Systeme!$G$6</f>
        <v>844</v>
      </c>
      <c r="F846" s="8">
        <f>('DGL 4'!$P$3/'DGL 4'!$B$26)*(1-EXP(-'DGL 4'!$B$26*D846)) + ('DGL 4'!$P$4/'DGL 4'!$B$27)*(1-EXP(-'DGL 4'!$B$27*D846))+ ('DGL 4'!$P$5/'DGL 4'!$B$28)*(1-EXP(-'DGL 4'!$B$28*D846))</f>
        <v>-16.570417011292676</v>
      </c>
      <c r="G846" s="21">
        <f>(F846+Systeme!$C$21)/Systeme!$C$18</f>
        <v>0.99668591659774142</v>
      </c>
      <c r="I846" s="8">
        <f>('DGL 4'!$P$7/'DGL 4'!$B$26)*(1-EXP(-'DGL 4'!$B$26*D846)) + ('DGL 4'!$P$8/'DGL 4'!$B$27)*(1-EXP(-'DGL 4'!$B$27*D846))+ ('DGL 4'!$P$9/'DGL 4'!$B$28)*(1-EXP(-'DGL 4'!$B$28*D846))</f>
        <v>16.570346651739062</v>
      </c>
      <c r="J846" s="21">
        <f>(I846+Systeme!$K$21)/Systeme!$K$18</f>
        <v>3.3140693303478123E-2</v>
      </c>
      <c r="L846" s="8">
        <f t="shared" si="26"/>
        <v>7.0319863366818253E-5</v>
      </c>
      <c r="M846" s="21">
        <f>(L846+Systeme!$S$21)/Systeme!$S$18</f>
        <v>1.406397267336365E-7</v>
      </c>
      <c r="O846" s="8">
        <f>('DGL 4'!$P$15/'DGL 4'!$B$26)*(1-EXP(-'DGL 4'!$B$26*D846)) + ('DGL 4'!$P$16/'DGL 4'!$B$27)*(1-EXP(-'DGL 4'!$B$27*D846))+ ('DGL 4'!$P$17/'DGL 4'!$B$28)*(1-EXP(-'DGL 4'!$B$28*D846))</f>
        <v>3.9690247633644704E-8</v>
      </c>
      <c r="P846" s="21">
        <f>(O846+Systeme!$AA$21)/Systeme!$AA$18</f>
        <v>1.9845123816822353E-11</v>
      </c>
    </row>
    <row r="847" spans="1:16" x14ac:dyDescent="0.25">
      <c r="A847" s="4">
        <f t="shared" si="27"/>
        <v>845</v>
      </c>
      <c r="D847" s="19">
        <f>A847*0.001 *Systeme!$G$6</f>
        <v>845</v>
      </c>
      <c r="F847" s="8">
        <f>('DGL 4'!$P$3/'DGL 4'!$B$26)*(1-EXP(-'DGL 4'!$B$26*D847)) + ('DGL 4'!$P$4/'DGL 4'!$B$27)*(1-EXP(-'DGL 4'!$B$27*D847))+ ('DGL 4'!$P$5/'DGL 4'!$B$28)*(1-EXP(-'DGL 4'!$B$28*D847))</f>
        <v>-16.589687491808231</v>
      </c>
      <c r="G847" s="21">
        <f>(F847+Systeme!$C$21)/Systeme!$C$18</f>
        <v>0.99668206250163838</v>
      </c>
      <c r="I847" s="8">
        <f>('DGL 4'!$P$7/'DGL 4'!$B$26)*(1-EXP(-'DGL 4'!$B$26*D847)) + ('DGL 4'!$P$8/'DGL 4'!$B$27)*(1-EXP(-'DGL 4'!$B$27*D847))+ ('DGL 4'!$P$9/'DGL 4'!$B$28)*(1-EXP(-'DGL 4'!$B$28*D847))</f>
        <v>16.589616966455484</v>
      </c>
      <c r="J847" s="21">
        <f>(I847+Systeme!$K$21)/Systeme!$K$18</f>
        <v>3.3179233932910966E-2</v>
      </c>
      <c r="L847" s="8">
        <f t="shared" si="26"/>
        <v>7.0485521701231166E-5</v>
      </c>
      <c r="M847" s="21">
        <f>(L847+Systeme!$S$21)/Systeme!$S$18</f>
        <v>1.4097104340246233E-7</v>
      </c>
      <c r="O847" s="8">
        <f>('DGL 4'!$P$15/'DGL 4'!$B$26)*(1-EXP(-'DGL 4'!$B$26*D847)) + ('DGL 4'!$P$16/'DGL 4'!$B$27)*(1-EXP(-'DGL 4'!$B$27*D847))+ ('DGL 4'!$P$17/'DGL 4'!$B$28)*(1-EXP(-'DGL 4'!$B$28*D847))</f>
        <v>3.9831045866092762E-8</v>
      </c>
      <c r="P847" s="21">
        <f>(O847+Systeme!$AA$21)/Systeme!$AA$18</f>
        <v>1.991552293304638E-11</v>
      </c>
    </row>
    <row r="848" spans="1:16" x14ac:dyDescent="0.25">
      <c r="A848" s="4">
        <f t="shared" si="27"/>
        <v>846</v>
      </c>
      <c r="D848" s="19">
        <f>A848*0.001 *Systeme!$G$6</f>
        <v>846</v>
      </c>
      <c r="F848" s="8">
        <f>('DGL 4'!$P$3/'DGL 4'!$B$26)*(1-EXP(-'DGL 4'!$B$26*D848)) + ('DGL 4'!$P$4/'DGL 4'!$B$27)*(1-EXP(-'DGL 4'!$B$27*D848))+ ('DGL 4'!$P$5/'DGL 4'!$B$28)*(1-EXP(-'DGL 4'!$B$28*D848))</f>
        <v>-16.608957124447894</v>
      </c>
      <c r="G848" s="21">
        <f>(F848+Systeme!$C$21)/Systeme!$C$18</f>
        <v>0.99667820857511047</v>
      </c>
      <c r="I848" s="8">
        <f>('DGL 4'!$P$7/'DGL 4'!$B$26)*(1-EXP(-'DGL 4'!$B$26*D848)) + ('DGL 4'!$P$8/'DGL 4'!$B$27)*(1-EXP(-'DGL 4'!$B$27*D848))+ ('DGL 4'!$P$9/'DGL 4'!$B$28)*(1-EXP(-'DGL 4'!$B$28*D848))</f>
        <v>16.608886433103308</v>
      </c>
      <c r="J848" s="21">
        <f>(I848+Systeme!$K$21)/Systeme!$K$18</f>
        <v>3.3217772866206613E-2</v>
      </c>
      <c r="L848" s="8">
        <f t="shared" si="26"/>
        <v>7.0651372399855878E-5</v>
      </c>
      <c r="M848" s="21">
        <f>(L848+Systeme!$S$21)/Systeme!$S$18</f>
        <v>1.4130274479971176E-7</v>
      </c>
      <c r="O848" s="8">
        <f>('DGL 4'!$P$15/'DGL 4'!$B$26)*(1-EXP(-'DGL 4'!$B$26*D848)) + ('DGL 4'!$P$16/'DGL 4'!$B$27)*(1-EXP(-'DGL 4'!$B$27*D848))+ ('DGL 4'!$P$17/'DGL 4'!$B$28)*(1-EXP(-'DGL 4'!$B$28*D848))</f>
        <v>3.9972186182107156E-8</v>
      </c>
      <c r="P848" s="21">
        <f>(O848+Systeme!$AA$21)/Systeme!$AA$18</f>
        <v>1.9986093091053577E-11</v>
      </c>
    </row>
    <row r="849" spans="1:16" x14ac:dyDescent="0.25">
      <c r="A849" s="4">
        <f t="shared" si="27"/>
        <v>847</v>
      </c>
      <c r="D849" s="19">
        <f>A849*0.001 *Systeme!$G$6</f>
        <v>847</v>
      </c>
      <c r="F849" s="8">
        <f>('DGL 4'!$P$3/'DGL 4'!$B$26)*(1-EXP(-'DGL 4'!$B$26*D849)) + ('DGL 4'!$P$4/'DGL 4'!$B$27)*(1-EXP(-'DGL 4'!$B$27*D849))+ ('DGL 4'!$P$5/'DGL 4'!$B$28)*(1-EXP(-'DGL 4'!$B$28*D849))</f>
        <v>-16.6282259092491</v>
      </c>
      <c r="G849" s="21">
        <f>(F849+Systeme!$C$21)/Systeme!$C$18</f>
        <v>0.99667435481815014</v>
      </c>
      <c r="I849" s="8">
        <f>('DGL 4'!$P$7/'DGL 4'!$B$26)*(1-EXP(-'DGL 4'!$B$26*D849)) + ('DGL 4'!$P$8/'DGL 4'!$B$27)*(1-EXP(-'DGL 4'!$B$27*D849))+ ('DGL 4'!$P$9/'DGL 4'!$B$28)*(1-EXP(-'DGL 4'!$B$28*D849))</f>
        <v>16.628155051719972</v>
      </c>
      <c r="J849" s="21">
        <f>(I849+Systeme!$K$21)/Systeme!$K$18</f>
        <v>3.3256310103439941E-2</v>
      </c>
      <c r="L849" s="8">
        <f t="shared" si="26"/>
        <v>7.0817415459069853E-5</v>
      </c>
      <c r="M849" s="21">
        <f>(L849+Systeme!$S$21)/Systeme!$S$18</f>
        <v>1.416348309181397E-7</v>
      </c>
      <c r="O849" s="8">
        <f>('DGL 4'!$P$15/'DGL 4'!$B$26)*(1-EXP(-'DGL 4'!$B$26*D849)) + ('DGL 4'!$P$16/'DGL 4'!$B$27)*(1-EXP(-'DGL 4'!$B$27*D849))+ ('DGL 4'!$P$17/'DGL 4'!$B$28)*(1-EXP(-'DGL 4'!$B$28*D849))</f>
        <v>4.0113668651510503E-8</v>
      </c>
      <c r="P849" s="21">
        <f>(O849+Systeme!$AA$21)/Systeme!$AA$18</f>
        <v>2.0056834325755252E-11</v>
      </c>
    </row>
    <row r="850" spans="1:16" x14ac:dyDescent="0.25">
      <c r="A850" s="4">
        <f t="shared" si="27"/>
        <v>848</v>
      </c>
      <c r="D850" s="19">
        <f>A850*0.001 *Systeme!$G$6</f>
        <v>848</v>
      </c>
      <c r="F850" s="8">
        <f>('DGL 4'!$P$3/'DGL 4'!$B$26)*(1-EXP(-'DGL 4'!$B$26*D850)) + ('DGL 4'!$P$4/'DGL 4'!$B$27)*(1-EXP(-'DGL 4'!$B$27*D850))+ ('DGL 4'!$P$5/'DGL 4'!$B$28)*(1-EXP(-'DGL 4'!$B$28*D850))</f>
        <v>-16.647493846248864</v>
      </c>
      <c r="G850" s="21">
        <f>(F850+Systeme!$C$21)/Systeme!$C$18</f>
        <v>0.99667050123075018</v>
      </c>
      <c r="I850" s="8">
        <f>('DGL 4'!$P$7/'DGL 4'!$B$26)*(1-EXP(-'DGL 4'!$B$26*D850)) + ('DGL 4'!$P$8/'DGL 4'!$B$27)*(1-EXP(-'DGL 4'!$B$27*D850))+ ('DGL 4'!$P$9/'DGL 4'!$B$28)*(1-EXP(-'DGL 4'!$B$28*D850))</f>
        <v>16.647422822342673</v>
      </c>
      <c r="J850" s="21">
        <f>(I850+Systeme!$K$21)/Systeme!$K$18</f>
        <v>3.3294845644685343E-2</v>
      </c>
      <c r="L850" s="8">
        <f t="shared" si="26"/>
        <v>7.0983650835884909E-5</v>
      </c>
      <c r="M850" s="21">
        <f>(L850+Systeme!$S$21)/Systeme!$S$18</f>
        <v>1.4196730167176981E-7</v>
      </c>
      <c r="O850" s="8">
        <f>('DGL 4'!$P$15/'DGL 4'!$B$26)*(1-EXP(-'DGL 4'!$B$26*D850)) + ('DGL 4'!$P$16/'DGL 4'!$B$27)*(1-EXP(-'DGL 4'!$B$27*D850))+ ('DGL 4'!$P$17/'DGL 4'!$B$28)*(1-EXP(-'DGL 4'!$B$28*D850))</f>
        <v>4.0255355074087645E-8</v>
      </c>
      <c r="P850" s="21">
        <f>(O850+Systeme!$AA$21)/Systeme!$AA$18</f>
        <v>2.0127677537043823E-11</v>
      </c>
    </row>
    <row r="851" spans="1:16" x14ac:dyDescent="0.25">
      <c r="A851" s="4">
        <f t="shared" si="27"/>
        <v>849</v>
      </c>
      <c r="D851" s="19">
        <f>A851*0.001 *Systeme!$G$6</f>
        <v>849</v>
      </c>
      <c r="F851" s="8">
        <f>('DGL 4'!$P$3/'DGL 4'!$B$26)*(1-EXP(-'DGL 4'!$B$26*D851)) + ('DGL 4'!$P$4/'DGL 4'!$B$27)*(1-EXP(-'DGL 4'!$B$27*D851))+ ('DGL 4'!$P$5/'DGL 4'!$B$28)*(1-EXP(-'DGL 4'!$B$28*D851))</f>
        <v>-16.666760935484934</v>
      </c>
      <c r="G851" s="21">
        <f>(F851+Systeme!$C$21)/Systeme!$C$18</f>
        <v>0.99666664781290315</v>
      </c>
      <c r="I851" s="8">
        <f>('DGL 4'!$P$7/'DGL 4'!$B$26)*(1-EXP(-'DGL 4'!$B$26*D851)) + ('DGL 4'!$P$8/'DGL 4'!$B$27)*(1-EXP(-'DGL 4'!$B$27*D851))+ ('DGL 4'!$P$9/'DGL 4'!$B$28)*(1-EXP(-'DGL 4'!$B$28*D851))</f>
        <v>16.666689745008824</v>
      </c>
      <c r="J851" s="21">
        <f>(I851+Systeme!$K$21)/Systeme!$K$18</f>
        <v>3.3333379490017648E-2</v>
      </c>
      <c r="L851" s="8">
        <f t="shared" si="26"/>
        <v>7.1150078586120543E-5</v>
      </c>
      <c r="M851" s="21">
        <f>(L851+Systeme!$S$21)/Systeme!$S$18</f>
        <v>1.4230015717224109E-7</v>
      </c>
      <c r="O851" s="8">
        <f>('DGL 4'!$P$15/'DGL 4'!$B$26)*(1-EXP(-'DGL 4'!$B$26*D851)) + ('DGL 4'!$P$16/'DGL 4'!$B$27)*(1-EXP(-'DGL 4'!$B$27*D851))+ ('DGL 4'!$P$17/'DGL 4'!$B$28)*(1-EXP(-'DGL 4'!$B$28*D851))</f>
        <v>4.0397523585426059E-8</v>
      </c>
      <c r="P851" s="21">
        <f>(O851+Systeme!$AA$21)/Systeme!$AA$18</f>
        <v>2.0198761792713031E-11</v>
      </c>
    </row>
    <row r="852" spans="1:16" x14ac:dyDescent="0.25">
      <c r="A852" s="4">
        <f t="shared" si="27"/>
        <v>850</v>
      </c>
      <c r="D852" s="19">
        <f>A852*0.001 *Systeme!$G$6</f>
        <v>850</v>
      </c>
      <c r="F852" s="8">
        <f>('DGL 4'!$P$3/'DGL 4'!$B$26)*(1-EXP(-'DGL 4'!$B$26*D852)) + ('DGL 4'!$P$4/'DGL 4'!$B$27)*(1-EXP(-'DGL 4'!$B$27*D852))+ ('DGL 4'!$P$5/'DGL 4'!$B$28)*(1-EXP(-'DGL 4'!$B$28*D852))</f>
        <v>-16.686027176994219</v>
      </c>
      <c r="G852" s="21">
        <f>(F852+Systeme!$C$21)/Systeme!$C$18</f>
        <v>0.99666279456460127</v>
      </c>
      <c r="I852" s="8">
        <f>('DGL 4'!$P$7/'DGL 4'!$B$26)*(1-EXP(-'DGL 4'!$B$26*D852)) + ('DGL 4'!$P$8/'DGL 4'!$B$27)*(1-EXP(-'DGL 4'!$B$27*D852))+ ('DGL 4'!$P$9/'DGL 4'!$B$28)*(1-EXP(-'DGL 4'!$B$28*D852))</f>
        <v>16.685955819755684</v>
      </c>
      <c r="J852" s="21">
        <f>(I852+Systeme!$K$21)/Systeme!$K$18</f>
        <v>3.3371911639511365E-2</v>
      </c>
      <c r="L852" s="8">
        <f t="shared" si="26"/>
        <v>7.1316698639268487E-5</v>
      </c>
      <c r="M852" s="21">
        <f>(L852+Systeme!$S$21)/Systeme!$S$18</f>
        <v>1.4263339727853698E-7</v>
      </c>
      <c r="O852" s="8">
        <f>('DGL 4'!$P$15/'DGL 4'!$B$26)*(1-EXP(-'DGL 4'!$B$26*D852)) + ('DGL 4'!$P$16/'DGL 4'!$B$27)*(1-EXP(-'DGL 4'!$B$27*D852))+ ('DGL 4'!$P$17/'DGL 4'!$B$28)*(1-EXP(-'DGL 4'!$B$28*D852))</f>
        <v>4.0539896527854585E-8</v>
      </c>
      <c r="P852" s="21">
        <f>(O852+Systeme!$AA$21)/Systeme!$AA$18</f>
        <v>2.0269948263927294E-11</v>
      </c>
    </row>
    <row r="853" spans="1:16" x14ac:dyDescent="0.25">
      <c r="A853" s="4">
        <f t="shared" si="27"/>
        <v>851</v>
      </c>
      <c r="D853" s="19">
        <f>A853*0.001 *Systeme!$G$6</f>
        <v>851</v>
      </c>
      <c r="F853" s="8">
        <f>('DGL 4'!$P$3/'DGL 4'!$B$26)*(1-EXP(-'DGL 4'!$B$26*D853)) + ('DGL 4'!$P$4/'DGL 4'!$B$27)*(1-EXP(-'DGL 4'!$B$27*D853))+ ('DGL 4'!$P$5/'DGL 4'!$B$28)*(1-EXP(-'DGL 4'!$B$28*D853))</f>
        <v>-16.705292570814365</v>
      </c>
      <c r="G853" s="21">
        <f>(F853+Systeme!$C$21)/Systeme!$C$18</f>
        <v>0.99665894148583722</v>
      </c>
      <c r="I853" s="8">
        <f>('DGL 4'!$P$7/'DGL 4'!$B$26)*(1-EXP(-'DGL 4'!$B$26*D853)) + ('DGL 4'!$P$8/'DGL 4'!$B$27)*(1-EXP(-'DGL 4'!$B$27*D853))+ ('DGL 4'!$P$9/'DGL 4'!$B$28)*(1-EXP(-'DGL 4'!$B$28*D853))</f>
        <v>16.705221046620565</v>
      </c>
      <c r="J853" s="21">
        <f>(I853+Systeme!$K$21)/Systeme!$K$18</f>
        <v>3.3410442093241129E-2</v>
      </c>
      <c r="L853" s="8">
        <f t="shared" si="26"/>
        <v>7.1483511047257253E-5</v>
      </c>
      <c r="M853" s="21">
        <f>(L853+Systeme!$S$21)/Systeme!$S$18</f>
        <v>1.4296702209451452E-7</v>
      </c>
      <c r="O853" s="8">
        <f>('DGL 4'!$P$15/'DGL 4'!$B$26)*(1-EXP(-'DGL 4'!$B$26*D853)) + ('DGL 4'!$P$16/'DGL 4'!$B$27)*(1-EXP(-'DGL 4'!$B$27*D853))+ ('DGL 4'!$P$17/'DGL 4'!$B$28)*(1-EXP(-'DGL 4'!$B$28*D853))</f>
        <v>4.0682752375231779E-8</v>
      </c>
      <c r="P853" s="21">
        <f>(O853+Systeme!$AA$21)/Systeme!$AA$18</f>
        <v>2.0341376187615889E-11</v>
      </c>
    </row>
    <row r="854" spans="1:16" x14ac:dyDescent="0.25">
      <c r="A854" s="4">
        <f t="shared" si="27"/>
        <v>852</v>
      </c>
      <c r="D854" s="19">
        <f>A854*0.001 *Systeme!$G$6</f>
        <v>852</v>
      </c>
      <c r="F854" s="8">
        <f>('DGL 4'!$P$3/'DGL 4'!$B$26)*(1-EXP(-'DGL 4'!$B$26*D854)) + ('DGL 4'!$P$4/'DGL 4'!$B$27)*(1-EXP(-'DGL 4'!$B$27*D854))+ ('DGL 4'!$P$5/'DGL 4'!$B$28)*(1-EXP(-'DGL 4'!$B$28*D854))</f>
        <v>-16.724557116982389</v>
      </c>
      <c r="G854" s="21">
        <f>(F854+Systeme!$C$21)/Systeme!$C$18</f>
        <v>0.99665508857660357</v>
      </c>
      <c r="I854" s="8">
        <f>('DGL 4'!$P$7/'DGL 4'!$B$26)*(1-EXP(-'DGL 4'!$B$26*D854)) + ('DGL 4'!$P$8/'DGL 4'!$B$27)*(1-EXP(-'DGL 4'!$B$27*D854))+ ('DGL 4'!$P$9/'DGL 4'!$B$28)*(1-EXP(-'DGL 4'!$B$28*D854))</f>
        <v>16.724485425640836</v>
      </c>
      <c r="J854" s="21">
        <f>(I854+Systeme!$K$21)/Systeme!$K$18</f>
        <v>3.3448970851281672E-2</v>
      </c>
      <c r="L854" s="8">
        <f t="shared" si="26"/>
        <v>7.165051573957814E-5</v>
      </c>
      <c r="M854" s="21">
        <f>(L854+Systeme!$S$21)/Systeme!$S$18</f>
        <v>1.4330103147915627E-7</v>
      </c>
      <c r="O854" s="8">
        <f>('DGL 4'!$P$15/'DGL 4'!$B$26)*(1-EXP(-'DGL 4'!$B$26*D854)) + ('DGL 4'!$P$16/'DGL 4'!$B$27)*(1-EXP(-'DGL 4'!$B$27*D854))+ ('DGL 4'!$P$17/'DGL 4'!$B$28)*(1-EXP(-'DGL 4'!$B$28*D854))</f>
        <v>4.082581347032016E-8</v>
      </c>
      <c r="P854" s="21">
        <f>(O854+Systeme!$AA$21)/Systeme!$AA$18</f>
        <v>2.0412906735160079E-11</v>
      </c>
    </row>
    <row r="855" spans="1:16" x14ac:dyDescent="0.25">
      <c r="A855" s="4">
        <f t="shared" si="27"/>
        <v>853</v>
      </c>
      <c r="D855" s="19">
        <f>A855*0.001 *Systeme!$G$6</f>
        <v>853</v>
      </c>
      <c r="F855" s="8">
        <f>('DGL 4'!$P$3/'DGL 4'!$B$26)*(1-EXP(-'DGL 4'!$B$26*D855)) + ('DGL 4'!$P$4/'DGL 4'!$B$27)*(1-EXP(-'DGL 4'!$B$27*D855))+ ('DGL 4'!$P$5/'DGL 4'!$B$28)*(1-EXP(-'DGL 4'!$B$28*D855))</f>
        <v>-16.743820815535873</v>
      </c>
      <c r="G855" s="21">
        <f>(F855+Systeme!$C$21)/Systeme!$C$18</f>
        <v>0.99665123583689275</v>
      </c>
      <c r="I855" s="8">
        <f>('DGL 4'!$P$7/'DGL 4'!$B$26)*(1-EXP(-'DGL 4'!$B$26*D855)) + ('DGL 4'!$P$8/'DGL 4'!$B$27)*(1-EXP(-'DGL 4'!$B$27*D855))+ ('DGL 4'!$P$9/'DGL 4'!$B$28)*(1-EXP(-'DGL 4'!$B$28*D855))</f>
        <v>16.743748956853743</v>
      </c>
      <c r="J855" s="21">
        <f>(I855+Systeme!$K$21)/Systeme!$K$18</f>
        <v>3.3487497913707483E-2</v>
      </c>
      <c r="L855" s="8">
        <f t="shared" si="26"/>
        <v>7.1817712771881509E-5</v>
      </c>
      <c r="M855" s="21">
        <f>(L855+Systeme!$S$21)/Systeme!$S$18</f>
        <v>1.4363542554376303E-7</v>
      </c>
      <c r="O855" s="8">
        <f>('DGL 4'!$P$15/'DGL 4'!$B$26)*(1-EXP(-'DGL 4'!$B$26*D855)) + ('DGL 4'!$P$16/'DGL 4'!$B$27)*(1-EXP(-'DGL 4'!$B$27*D855))+ ('DGL 4'!$P$17/'DGL 4'!$B$28)*(1-EXP(-'DGL 4'!$B$28*D855))</f>
        <v>4.0969358117842747E-8</v>
      </c>
      <c r="P855" s="21">
        <f>(O855+Systeme!$AA$21)/Systeme!$AA$18</f>
        <v>2.0484679058921374E-11</v>
      </c>
    </row>
    <row r="856" spans="1:16" x14ac:dyDescent="0.25">
      <c r="A856" s="4">
        <f t="shared" si="27"/>
        <v>854</v>
      </c>
      <c r="D856" s="19">
        <f>A856*0.001 *Systeme!$G$6</f>
        <v>854</v>
      </c>
      <c r="F856" s="8">
        <f>('DGL 4'!$P$3/'DGL 4'!$B$26)*(1-EXP(-'DGL 4'!$B$26*D856)) + ('DGL 4'!$P$4/'DGL 4'!$B$27)*(1-EXP(-'DGL 4'!$B$27*D856))+ ('DGL 4'!$P$5/'DGL 4'!$B$28)*(1-EXP(-'DGL 4'!$B$28*D856))</f>
        <v>-16.76308366651179</v>
      </c>
      <c r="G856" s="21">
        <f>(F856+Systeme!$C$21)/Systeme!$C$18</f>
        <v>0.99664738326669755</v>
      </c>
      <c r="I856" s="8">
        <f>('DGL 4'!$P$7/'DGL 4'!$B$26)*(1-EXP(-'DGL 4'!$B$26*D856)) + ('DGL 4'!$P$8/'DGL 4'!$B$27)*(1-EXP(-'DGL 4'!$B$27*D856))+ ('DGL 4'!$P$9/'DGL 4'!$B$28)*(1-EXP(-'DGL 4'!$B$28*D856))</f>
        <v>16.763011640296611</v>
      </c>
      <c r="J856" s="21">
        <f>(I856+Systeme!$K$21)/Systeme!$K$18</f>
        <v>3.3526023280593224E-2</v>
      </c>
      <c r="L856" s="8">
        <f t="shared" si="26"/>
        <v>7.1985102069765505E-5</v>
      </c>
      <c r="M856" s="21">
        <f>(L856+Systeme!$S$21)/Systeme!$S$18</f>
        <v>1.4397020413953101E-7</v>
      </c>
      <c r="O856" s="8">
        <f>('DGL 4'!$P$15/'DGL 4'!$B$26)*(1-EXP(-'DGL 4'!$B$26*D856)) + ('DGL 4'!$P$16/'DGL 4'!$B$27)*(1-EXP(-'DGL 4'!$B$27*D856))+ ('DGL 4'!$P$17/'DGL 4'!$B$28)*(1-EXP(-'DGL 4'!$B$28*D856))</f>
        <v>4.1113109001001541E-8</v>
      </c>
      <c r="P856" s="21">
        <f>(O856+Systeme!$AA$21)/Systeme!$AA$18</f>
        <v>2.055655450050077E-11</v>
      </c>
    </row>
    <row r="857" spans="1:16" x14ac:dyDescent="0.25">
      <c r="A857" s="4">
        <f t="shared" si="27"/>
        <v>855</v>
      </c>
      <c r="D857" s="19">
        <f>A857*0.001 *Systeme!$G$6</f>
        <v>855</v>
      </c>
      <c r="F857" s="8">
        <f>('DGL 4'!$P$3/'DGL 4'!$B$26)*(1-EXP(-'DGL 4'!$B$26*D857)) + ('DGL 4'!$P$4/'DGL 4'!$B$27)*(1-EXP(-'DGL 4'!$B$27*D857))+ ('DGL 4'!$P$5/'DGL 4'!$B$28)*(1-EXP(-'DGL 4'!$B$28*D857))</f>
        <v>-16.78234566994767</v>
      </c>
      <c r="G857" s="21">
        <f>(F857+Systeme!$C$21)/Systeme!$C$18</f>
        <v>0.99664353086601043</v>
      </c>
      <c r="I857" s="8">
        <f>('DGL 4'!$P$7/'DGL 4'!$B$26)*(1-EXP(-'DGL 4'!$B$26*D857)) + ('DGL 4'!$P$8/'DGL 4'!$B$27)*(1-EXP(-'DGL 4'!$B$27*D857))+ ('DGL 4'!$P$9/'DGL 4'!$B$28)*(1-EXP(-'DGL 4'!$B$28*D857))</f>
        <v>16.782273476006818</v>
      </c>
      <c r="J857" s="21">
        <f>(I857+Systeme!$K$21)/Systeme!$K$18</f>
        <v>3.3564546952013635E-2</v>
      </c>
      <c r="L857" s="8">
        <f t="shared" si="26"/>
        <v>7.2152683646980846E-5</v>
      </c>
      <c r="M857" s="21">
        <f>(L857+Systeme!$S$21)/Systeme!$S$18</f>
        <v>1.443053672939617E-7</v>
      </c>
      <c r="O857" s="8">
        <f>('DGL 4'!$P$15/'DGL 4'!$B$26)*(1-EXP(-'DGL 4'!$B$26*D857)) + ('DGL 4'!$P$16/'DGL 4'!$B$27)*(1-EXP(-'DGL 4'!$B$27*D857))+ ('DGL 4'!$P$17/'DGL 4'!$B$28)*(1-EXP(-'DGL 4'!$B$28*D857))</f>
        <v>4.1257205135765418E-8</v>
      </c>
      <c r="P857" s="21">
        <f>(O857+Systeme!$AA$21)/Systeme!$AA$18</f>
        <v>2.0628602567882708E-11</v>
      </c>
    </row>
    <row r="858" spans="1:16" x14ac:dyDescent="0.25">
      <c r="A858" s="4">
        <f t="shared" si="27"/>
        <v>856</v>
      </c>
      <c r="D858" s="19">
        <f>A858*0.001 *Systeme!$G$6</f>
        <v>856</v>
      </c>
      <c r="F858" s="8">
        <f>('DGL 4'!$P$3/'DGL 4'!$B$26)*(1-EXP(-'DGL 4'!$B$26*D858)) + ('DGL 4'!$P$4/'DGL 4'!$B$27)*(1-EXP(-'DGL 4'!$B$27*D858))+ ('DGL 4'!$P$5/'DGL 4'!$B$28)*(1-EXP(-'DGL 4'!$B$28*D858))</f>
        <v>-16.801606825880746</v>
      </c>
      <c r="G858" s="21">
        <f>(F858+Systeme!$C$21)/Systeme!$C$18</f>
        <v>0.99663967863482394</v>
      </c>
      <c r="I858" s="8">
        <f>('DGL 4'!$P$7/'DGL 4'!$B$26)*(1-EXP(-'DGL 4'!$B$26*D858)) + ('DGL 4'!$P$8/'DGL 4'!$B$27)*(1-EXP(-'DGL 4'!$B$27*D858))+ ('DGL 4'!$P$9/'DGL 4'!$B$28)*(1-EXP(-'DGL 4'!$B$28*D858))</f>
        <v>16.801534464021586</v>
      </c>
      <c r="J858" s="21">
        <f>(I858+Systeme!$K$21)/Systeme!$K$18</f>
        <v>3.360306892804317E-2</v>
      </c>
      <c r="L858" s="8">
        <f t="shared" si="26"/>
        <v>7.2320457513437575E-5</v>
      </c>
      <c r="M858" s="21">
        <f>(L858+Systeme!$S$21)/Systeme!$S$18</f>
        <v>1.4464091502687515E-7</v>
      </c>
      <c r="O858" s="8">
        <f>('DGL 4'!$P$15/'DGL 4'!$B$26)*(1-EXP(-'DGL 4'!$B$26*D858)) + ('DGL 4'!$P$16/'DGL 4'!$B$27)*(1-EXP(-'DGL 4'!$B$27*D858))+ ('DGL 4'!$P$17/'DGL 4'!$B$28)*(1-EXP(-'DGL 4'!$B$28*D858))</f>
        <v>4.1401647270233877E-8</v>
      </c>
      <c r="P858" s="21">
        <f>(O858+Systeme!$AA$21)/Systeme!$AA$18</f>
        <v>2.0700823635116939E-11</v>
      </c>
    </row>
    <row r="859" spans="1:16" x14ac:dyDescent="0.25">
      <c r="A859" s="4">
        <f t="shared" si="27"/>
        <v>857</v>
      </c>
      <c r="D859" s="19">
        <f>A859*0.001 *Systeme!$G$6</f>
        <v>857</v>
      </c>
      <c r="F859" s="8">
        <f>('DGL 4'!$P$3/'DGL 4'!$B$26)*(1-EXP(-'DGL 4'!$B$26*D859)) + ('DGL 4'!$P$4/'DGL 4'!$B$27)*(1-EXP(-'DGL 4'!$B$27*D859))+ ('DGL 4'!$P$5/'DGL 4'!$B$28)*(1-EXP(-'DGL 4'!$B$28*D859))</f>
        <v>-16.820867134348347</v>
      </c>
      <c r="G859" s="21">
        <f>(F859+Systeme!$C$21)/Systeme!$C$18</f>
        <v>0.99663582657313032</v>
      </c>
      <c r="I859" s="8">
        <f>('DGL 4'!$P$7/'DGL 4'!$B$26)*(1-EXP(-'DGL 4'!$B$26*D859)) + ('DGL 4'!$P$8/'DGL 4'!$B$27)*(1-EXP(-'DGL 4'!$B$27*D859))+ ('DGL 4'!$P$9/'DGL 4'!$B$28)*(1-EXP(-'DGL 4'!$B$28*D859))</f>
        <v>16.820794604378261</v>
      </c>
      <c r="J859" s="21">
        <f>(I859+Systeme!$K$21)/Systeme!$K$18</f>
        <v>3.3641589208756519E-2</v>
      </c>
      <c r="L859" s="8">
        <f t="shared" si="26"/>
        <v>7.24884236513023E-5</v>
      </c>
      <c r="M859" s="21">
        <f>(L859+Systeme!$S$21)/Systeme!$S$18</f>
        <v>1.449768473026046E-7</v>
      </c>
      <c r="O859" s="8">
        <f>('DGL 4'!$P$15/'DGL 4'!$B$26)*(1-EXP(-'DGL 4'!$B$26*D859)) + ('DGL 4'!$P$16/'DGL 4'!$B$27)*(1-EXP(-'DGL 4'!$B$27*D859))+ ('DGL 4'!$P$17/'DGL 4'!$B$28)*(1-EXP(-'DGL 4'!$B$28*D859))</f>
        <v>4.1546435474229537E-8</v>
      </c>
      <c r="P859" s="21">
        <f>(O859+Systeme!$AA$21)/Systeme!$AA$18</f>
        <v>2.0773217737114769E-11</v>
      </c>
    </row>
    <row r="860" spans="1:16" x14ac:dyDescent="0.25">
      <c r="A860" s="4">
        <f t="shared" si="27"/>
        <v>858</v>
      </c>
      <c r="D860" s="19">
        <f>A860*0.001 *Systeme!$G$6</f>
        <v>858</v>
      </c>
      <c r="F860" s="8">
        <f>('DGL 4'!$P$3/'DGL 4'!$B$26)*(1-EXP(-'DGL 4'!$B$26*D860)) + ('DGL 4'!$P$4/'DGL 4'!$B$27)*(1-EXP(-'DGL 4'!$B$27*D860))+ ('DGL 4'!$P$5/'DGL 4'!$B$28)*(1-EXP(-'DGL 4'!$B$28*D860))</f>
        <v>-16.84012659538779</v>
      </c>
      <c r="G860" s="21">
        <f>(F860+Systeme!$C$21)/Systeme!$C$18</f>
        <v>0.99663197468092235</v>
      </c>
      <c r="I860" s="8">
        <f>('DGL 4'!$P$7/'DGL 4'!$B$26)*(1-EXP(-'DGL 4'!$B$26*D860)) + ('DGL 4'!$P$8/'DGL 4'!$B$27)*(1-EXP(-'DGL 4'!$B$27*D860))+ ('DGL 4'!$P$9/'DGL 4'!$B$28)*(1-EXP(-'DGL 4'!$B$28*D860))</f>
        <v>16.840053897114178</v>
      </c>
      <c r="J860" s="21">
        <f>(I860+Systeme!$K$21)/Systeme!$K$18</f>
        <v>3.3680107794228357E-2</v>
      </c>
      <c r="L860" s="8">
        <f t="shared" si="26"/>
        <v>7.2656582042234224E-5</v>
      </c>
      <c r="M860" s="21">
        <f>(L860+Systeme!$S$21)/Systeme!$S$18</f>
        <v>1.4531316408446844E-7</v>
      </c>
      <c r="O860" s="8">
        <f>('DGL 4'!$P$15/'DGL 4'!$B$26)*(1-EXP(-'DGL 4'!$B$26*D860)) + ('DGL 4'!$P$16/'DGL 4'!$B$27)*(1-EXP(-'DGL 4'!$B$27*D860))+ ('DGL 4'!$P$17/'DGL 4'!$B$28)*(1-EXP(-'DGL 4'!$B$28*D860))</f>
        <v>4.1691570324981636E-8</v>
      </c>
      <c r="P860" s="21">
        <f>(O860+Systeme!$AA$21)/Systeme!$AA$18</f>
        <v>2.0845785162490818E-11</v>
      </c>
    </row>
    <row r="861" spans="1:16" x14ac:dyDescent="0.25">
      <c r="A861" s="4">
        <f t="shared" si="27"/>
        <v>859</v>
      </c>
      <c r="D861" s="19">
        <f>A861*0.001 *Systeme!$G$6</f>
        <v>859</v>
      </c>
      <c r="F861" s="8">
        <f>('DGL 4'!$P$3/'DGL 4'!$B$26)*(1-EXP(-'DGL 4'!$B$26*D861)) + ('DGL 4'!$P$4/'DGL 4'!$B$27)*(1-EXP(-'DGL 4'!$B$27*D861))+ ('DGL 4'!$P$5/'DGL 4'!$B$28)*(1-EXP(-'DGL 4'!$B$28*D861))</f>
        <v>-16.859385209036319</v>
      </c>
      <c r="G861" s="21">
        <f>(F861+Systeme!$C$21)/Systeme!$C$18</f>
        <v>0.99662812295819281</v>
      </c>
      <c r="I861" s="8">
        <f>('DGL 4'!$P$7/'DGL 4'!$B$26)*(1-EXP(-'DGL 4'!$B$26*D861)) + ('DGL 4'!$P$8/'DGL 4'!$B$27)*(1-EXP(-'DGL 4'!$B$27*D861))+ ('DGL 4'!$P$9/'DGL 4'!$B$28)*(1-EXP(-'DGL 4'!$B$28*D861))</f>
        <v>16.85931234226657</v>
      </c>
      <c r="J861" s="21">
        <f>(I861+Systeme!$K$21)/Systeme!$K$18</f>
        <v>3.3718624684533141E-2</v>
      </c>
      <c r="L861" s="8">
        <f t="shared" si="26"/>
        <v>7.2824932696652529E-5</v>
      </c>
      <c r="M861" s="21">
        <f>(L861+Systeme!$S$21)/Systeme!$S$18</f>
        <v>1.4564986539330506E-7</v>
      </c>
      <c r="O861" s="8">
        <f>('DGL 4'!$P$15/'DGL 4'!$B$26)*(1-EXP(-'DGL 4'!$B$26*D861)) + ('DGL 4'!$P$16/'DGL 4'!$B$27)*(1-EXP(-'DGL 4'!$B$27*D861))+ ('DGL 4'!$P$17/'DGL 4'!$B$28)*(1-EXP(-'DGL 4'!$B$28*D861))</f>
        <v>4.1837052061448332E-8</v>
      </c>
      <c r="P861" s="21">
        <f>(O861+Systeme!$AA$21)/Systeme!$AA$18</f>
        <v>2.0918526030724166E-11</v>
      </c>
    </row>
    <row r="862" spans="1:16" x14ac:dyDescent="0.25">
      <c r="A862" s="4">
        <f t="shared" si="27"/>
        <v>860</v>
      </c>
      <c r="D862" s="19">
        <f>A862*0.001 *Systeme!$G$6</f>
        <v>860</v>
      </c>
      <c r="F862" s="8">
        <f>('DGL 4'!$P$3/'DGL 4'!$B$26)*(1-EXP(-'DGL 4'!$B$26*D862)) + ('DGL 4'!$P$4/'DGL 4'!$B$27)*(1-EXP(-'DGL 4'!$B$27*D862))+ ('DGL 4'!$P$5/'DGL 4'!$B$28)*(1-EXP(-'DGL 4'!$B$28*D862))</f>
        <v>-16.8786429753312</v>
      </c>
      <c r="G862" s="21">
        <f>(F862+Systeme!$C$21)/Systeme!$C$18</f>
        <v>0.99662427140493381</v>
      </c>
      <c r="I862" s="8">
        <f>('DGL 4'!$P$7/'DGL 4'!$B$26)*(1-EXP(-'DGL 4'!$B$26*D862)) + ('DGL 4'!$P$8/'DGL 4'!$B$27)*(1-EXP(-'DGL 4'!$B$27*D862))+ ('DGL 4'!$P$9/'DGL 4'!$B$28)*(1-EXP(-'DGL 4'!$B$28*D862))</f>
        <v>16.878569939872733</v>
      </c>
      <c r="J862" s="21">
        <f>(I862+Systeme!$K$21)/Systeme!$K$18</f>
        <v>3.3757139879745469E-2</v>
      </c>
      <c r="L862" s="8">
        <f t="shared" si="26"/>
        <v>7.2993475585728714E-5</v>
      </c>
      <c r="M862" s="21">
        <f>(L862+Systeme!$S$21)/Systeme!$S$18</f>
        <v>1.4598695117145742E-7</v>
      </c>
      <c r="O862" s="8">
        <f>('DGL 4'!$P$15/'DGL 4'!$B$26)*(1-EXP(-'DGL 4'!$B$26*D862)) + ('DGL 4'!$P$16/'DGL 4'!$B$27)*(1-EXP(-'DGL 4'!$B$27*D862))+ ('DGL 4'!$P$17/'DGL 4'!$B$28)*(1-EXP(-'DGL 4'!$B$28*D862))</f>
        <v>4.198288109042228E-8</v>
      </c>
      <c r="P862" s="21">
        <f>(O862+Systeme!$AA$21)/Systeme!$AA$18</f>
        <v>2.0991440545211141E-11</v>
      </c>
    </row>
    <row r="863" spans="1:16" x14ac:dyDescent="0.25">
      <c r="A863" s="4">
        <f t="shared" si="27"/>
        <v>861</v>
      </c>
      <c r="D863" s="19">
        <f>A863*0.001 *Systeme!$G$6</f>
        <v>861</v>
      </c>
      <c r="F863" s="8">
        <f>('DGL 4'!$P$3/'DGL 4'!$B$26)*(1-EXP(-'DGL 4'!$B$26*D863)) + ('DGL 4'!$P$4/'DGL 4'!$B$27)*(1-EXP(-'DGL 4'!$B$27*D863))+ ('DGL 4'!$P$5/'DGL 4'!$B$28)*(1-EXP(-'DGL 4'!$B$28*D863))</f>
        <v>-16.89789989430966</v>
      </c>
      <c r="G863" s="21">
        <f>(F863+Systeme!$C$21)/Systeme!$C$18</f>
        <v>0.99662042002113815</v>
      </c>
      <c r="I863" s="8">
        <f>('DGL 4'!$P$7/'DGL 4'!$B$26)*(1-EXP(-'DGL 4'!$B$26*D863)) + ('DGL 4'!$P$8/'DGL 4'!$B$27)*(1-EXP(-'DGL 4'!$B$27*D863))+ ('DGL 4'!$P$9/'DGL 4'!$B$28)*(1-EXP(-'DGL 4'!$B$28*D863))</f>
        <v>16.89782668997006</v>
      </c>
      <c r="J863" s="21">
        <f>(I863+Systeme!$K$21)/Systeme!$K$18</f>
        <v>3.3795653379940123E-2</v>
      </c>
      <c r="L863" s="8">
        <f t="shared" si="26"/>
        <v>7.3162210680851551E-5</v>
      </c>
      <c r="M863" s="21">
        <f>(L863+Systeme!$S$21)/Systeme!$S$18</f>
        <v>1.4632442136170311E-7</v>
      </c>
      <c r="O863" s="8">
        <f>('DGL 4'!$P$15/'DGL 4'!$B$26)*(1-EXP(-'DGL 4'!$B$26*D863)) + ('DGL 4'!$P$16/'DGL 4'!$B$27)*(1-EXP(-'DGL 4'!$B$27*D863))+ ('DGL 4'!$P$17/'DGL 4'!$B$28)*(1-EXP(-'DGL 4'!$B$28*D863))</f>
        <v>4.2128919045588548E-8</v>
      </c>
      <c r="P863" s="21">
        <f>(O863+Systeme!$AA$21)/Systeme!$AA$18</f>
        <v>2.1064459522794272E-11</v>
      </c>
    </row>
    <row r="864" spans="1:16" x14ac:dyDescent="0.25">
      <c r="A864" s="4">
        <f t="shared" si="27"/>
        <v>862</v>
      </c>
      <c r="D864" s="19">
        <f>A864*0.001 *Systeme!$G$6</f>
        <v>862</v>
      </c>
      <c r="F864" s="8">
        <f>('DGL 4'!$P$3/'DGL 4'!$B$26)*(1-EXP(-'DGL 4'!$B$26*D864)) + ('DGL 4'!$P$4/'DGL 4'!$B$27)*(1-EXP(-'DGL 4'!$B$27*D864))+ ('DGL 4'!$P$5/'DGL 4'!$B$28)*(1-EXP(-'DGL 4'!$B$28*D864))</f>
        <v>-16.917155966009236</v>
      </c>
      <c r="G864" s="21">
        <f>(F864+Systeme!$C$21)/Systeme!$C$18</f>
        <v>0.99661656880679816</v>
      </c>
      <c r="I864" s="8">
        <f>('DGL 4'!$P$7/'DGL 4'!$B$26)*(1-EXP(-'DGL 4'!$B$26*D864)) + ('DGL 4'!$P$8/'DGL 4'!$B$27)*(1-EXP(-'DGL 4'!$B$27*D864))+ ('DGL 4'!$P$9/'DGL 4'!$B$28)*(1-EXP(-'DGL 4'!$B$28*D864))</f>
        <v>16.917082592595758</v>
      </c>
      <c r="J864" s="21">
        <f>(I864+Systeme!$K$21)/Systeme!$K$18</f>
        <v>3.3834165185191514E-2</v>
      </c>
      <c r="L864" s="8">
        <f t="shared" si="26"/>
        <v>7.3331138034461729E-5</v>
      </c>
      <c r="M864" s="21">
        <f>(L864+Systeme!$S$21)/Systeme!$S$18</f>
        <v>1.4666227606892346E-7</v>
      </c>
      <c r="O864" s="8">
        <f>('DGL 4'!$P$15/'DGL 4'!$B$26)*(1-EXP(-'DGL 4'!$B$26*D864)) + ('DGL 4'!$P$16/'DGL 4'!$B$27)*(1-EXP(-'DGL 4'!$B$27*D864))+ ('DGL 4'!$P$17/'DGL 4'!$B$28)*(1-EXP(-'DGL 4'!$B$28*D864))</f>
        <v>4.2275443888628583E-8</v>
      </c>
      <c r="P864" s="21">
        <f>(O864+Systeme!$AA$21)/Systeme!$AA$18</f>
        <v>2.1137721944314293E-11</v>
      </c>
    </row>
    <row r="865" spans="1:16" x14ac:dyDescent="0.25">
      <c r="A865" s="4">
        <f t="shared" si="27"/>
        <v>863</v>
      </c>
      <c r="D865" s="19">
        <f>A865*0.001 *Systeme!$G$6</f>
        <v>863</v>
      </c>
      <c r="F865" s="8">
        <f>('DGL 4'!$P$3/'DGL 4'!$B$26)*(1-EXP(-'DGL 4'!$B$26*D865)) + ('DGL 4'!$P$4/'DGL 4'!$B$27)*(1-EXP(-'DGL 4'!$B$27*D865))+ ('DGL 4'!$P$5/'DGL 4'!$B$28)*(1-EXP(-'DGL 4'!$B$28*D865))</f>
        <v>-16.936411190466949</v>
      </c>
      <c r="G865" s="21">
        <f>(F865+Systeme!$C$21)/Systeme!$C$18</f>
        <v>0.99661271776190663</v>
      </c>
      <c r="I865" s="8">
        <f>('DGL 4'!$P$7/'DGL 4'!$B$26)*(1-EXP(-'DGL 4'!$B$26*D865)) + ('DGL 4'!$P$8/'DGL 4'!$B$27)*(1-EXP(-'DGL 4'!$B$27*D865))+ ('DGL 4'!$P$9/'DGL 4'!$B$28)*(1-EXP(-'DGL 4'!$B$28*D865))</f>
        <v>16.936337647787198</v>
      </c>
      <c r="J865" s="21">
        <f>(I865+Systeme!$K$21)/Systeme!$K$18</f>
        <v>3.3872675295574396E-2</v>
      </c>
      <c r="L865" s="8">
        <f t="shared" si="26"/>
        <v>7.350025757215696E-5</v>
      </c>
      <c r="M865" s="21">
        <f>(L865+Systeme!$S$21)/Systeme!$S$18</f>
        <v>1.4700051514431392E-7</v>
      </c>
      <c r="O865" s="8">
        <f>('DGL 4'!$P$15/'DGL 4'!$B$26)*(1-EXP(-'DGL 4'!$B$26*D865)) + ('DGL 4'!$P$16/'DGL 4'!$B$27)*(1-EXP(-'DGL 4'!$B$27*D865))+ ('DGL 4'!$P$17/'DGL 4'!$B$28)*(1-EXP(-'DGL 4'!$B$28*D865))</f>
        <v>4.2422178303178071E-8</v>
      </c>
      <c r="P865" s="21">
        <f>(O865+Systeme!$AA$21)/Systeme!$AA$18</f>
        <v>2.1211089151589034E-11</v>
      </c>
    </row>
    <row r="866" spans="1:16" x14ac:dyDescent="0.25">
      <c r="A866" s="4">
        <f t="shared" si="27"/>
        <v>864</v>
      </c>
      <c r="D866" s="19">
        <f>A866*0.001 *Systeme!$G$6</f>
        <v>864</v>
      </c>
      <c r="F866" s="8">
        <f>('DGL 4'!$P$3/'DGL 4'!$B$26)*(1-EXP(-'DGL 4'!$B$26*D866)) + ('DGL 4'!$P$4/'DGL 4'!$B$27)*(1-EXP(-'DGL 4'!$B$27*D866))+ ('DGL 4'!$P$5/'DGL 4'!$B$28)*(1-EXP(-'DGL 4'!$B$28*D866))</f>
        <v>-16.955665567720338</v>
      </c>
      <c r="G866" s="21">
        <f>(F866+Systeme!$C$21)/Systeme!$C$18</f>
        <v>0.99660886688645589</v>
      </c>
      <c r="I866" s="8">
        <f>('DGL 4'!$P$7/'DGL 4'!$B$26)*(1-EXP(-'DGL 4'!$B$26*D866)) + ('DGL 4'!$P$8/'DGL 4'!$B$27)*(1-EXP(-'DGL 4'!$B$27*D866))+ ('DGL 4'!$P$9/'DGL 4'!$B$28)*(1-EXP(-'DGL 4'!$B$28*D866))</f>
        <v>16.955591855581577</v>
      </c>
      <c r="J866" s="21">
        <f>(I866+Systeme!$K$21)/Systeme!$K$18</f>
        <v>3.3911183711163154E-2</v>
      </c>
      <c r="L866" s="8">
        <f t="shared" si="26"/>
        <v>7.3669569360247048E-5</v>
      </c>
      <c r="M866" s="21">
        <f>(L866+Systeme!$S$21)/Systeme!$S$18</f>
        <v>1.473391387204941E-7</v>
      </c>
      <c r="O866" s="8">
        <f>('DGL 4'!$P$15/'DGL 4'!$B$26)*(1-EXP(-'DGL 4'!$B$26*D866)) + ('DGL 4'!$P$16/'DGL 4'!$B$27)*(1-EXP(-'DGL 4'!$B$27*D866))+ ('DGL 4'!$P$17/'DGL 4'!$B$28)*(1-EXP(-'DGL 4'!$B$28*D866))</f>
        <v>4.2569400592658985E-8</v>
      </c>
      <c r="P866" s="21">
        <f>(O866+Systeme!$AA$21)/Systeme!$AA$18</f>
        <v>2.1284700296329492E-11</v>
      </c>
    </row>
    <row r="867" spans="1:16" x14ac:dyDescent="0.25">
      <c r="A867" s="4">
        <f t="shared" si="27"/>
        <v>865</v>
      </c>
      <c r="D867" s="19">
        <f>A867*0.001 *Systeme!$G$6</f>
        <v>865</v>
      </c>
      <c r="F867" s="8">
        <f>('DGL 4'!$P$3/'DGL 4'!$B$26)*(1-EXP(-'DGL 4'!$B$26*D867)) + ('DGL 4'!$P$4/'DGL 4'!$B$27)*(1-EXP(-'DGL 4'!$B$27*D867))+ ('DGL 4'!$P$5/'DGL 4'!$B$28)*(1-EXP(-'DGL 4'!$B$28*D867))</f>
        <v>-16.97491909780636</v>
      </c>
      <c r="G867" s="21">
        <f>(F867+Systeme!$C$21)/Systeme!$C$18</f>
        <v>0.99660501618043873</v>
      </c>
      <c r="I867" s="8">
        <f>('DGL 4'!$P$7/'DGL 4'!$B$26)*(1-EXP(-'DGL 4'!$B$26*D867)) + ('DGL 4'!$P$8/'DGL 4'!$B$27)*(1-EXP(-'DGL 4'!$B$27*D867))+ ('DGL 4'!$P$9/'DGL 4'!$B$28)*(1-EXP(-'DGL 4'!$B$28*D867))</f>
        <v>16.974845216016224</v>
      </c>
      <c r="J867" s="21">
        <f>(I867+Systeme!$K$21)/Systeme!$K$18</f>
        <v>3.3949690432032449E-2</v>
      </c>
      <c r="L867" s="8">
        <f t="shared" si="26"/>
        <v>7.3839073303184292E-5</v>
      </c>
      <c r="M867" s="21">
        <f>(L867+Systeme!$S$21)/Systeme!$S$18</f>
        <v>1.4767814660636858E-7</v>
      </c>
      <c r="O867" s="8">
        <f>('DGL 4'!$P$15/'DGL 4'!$B$26)*(1-EXP(-'DGL 4'!$B$26*D867)) + ('DGL 4'!$P$16/'DGL 4'!$B$27)*(1-EXP(-'DGL 4'!$B$27*D867))+ ('DGL 4'!$P$17/'DGL 4'!$B$28)*(1-EXP(-'DGL 4'!$B$28*D867))</f>
        <v>4.2716833269836746E-8</v>
      </c>
      <c r="P867" s="21">
        <f>(O867+Systeme!$AA$21)/Systeme!$AA$18</f>
        <v>2.1358416634918374E-11</v>
      </c>
    </row>
    <row r="868" spans="1:16" x14ac:dyDescent="0.25">
      <c r="A868" s="4">
        <f t="shared" si="27"/>
        <v>866</v>
      </c>
      <c r="D868" s="19">
        <f>A868*0.001 *Systeme!$G$6</f>
        <v>866</v>
      </c>
      <c r="F868" s="8">
        <f>('DGL 4'!$P$3/'DGL 4'!$B$26)*(1-EXP(-'DGL 4'!$B$26*D868)) + ('DGL 4'!$P$4/'DGL 4'!$B$27)*(1-EXP(-'DGL 4'!$B$27*D868))+ ('DGL 4'!$P$5/'DGL 4'!$B$28)*(1-EXP(-'DGL 4'!$B$28*D868))</f>
        <v>-16.994171780762727</v>
      </c>
      <c r="G868" s="21">
        <f>(F868+Systeme!$C$21)/Systeme!$C$18</f>
        <v>0.99660116564384749</v>
      </c>
      <c r="I868" s="8">
        <f>('DGL 4'!$P$7/'DGL 4'!$B$26)*(1-EXP(-'DGL 4'!$B$26*D868)) + ('DGL 4'!$P$8/'DGL 4'!$B$27)*(1-EXP(-'DGL 4'!$B$27*D868))+ ('DGL 4'!$P$9/'DGL 4'!$B$28)*(1-EXP(-'DGL 4'!$B$28*D868))</f>
        <v>16.994097729128491</v>
      </c>
      <c r="J868" s="21">
        <f>(I868+Systeme!$K$21)/Systeme!$K$18</f>
        <v>3.398819545825698E-2</v>
      </c>
      <c r="L868" s="8">
        <f t="shared" si="26"/>
        <v>7.4008769481657185E-5</v>
      </c>
      <c r="M868" s="21">
        <f>(L868+Systeme!$S$21)/Systeme!$S$18</f>
        <v>1.4801753896331436E-7</v>
      </c>
      <c r="O868" s="8">
        <f>('DGL 4'!$P$15/'DGL 4'!$B$26)*(1-EXP(-'DGL 4'!$B$26*D868)) + ('DGL 4'!$P$16/'DGL 4'!$B$27)*(1-EXP(-'DGL 4'!$B$27*D868))+ ('DGL 4'!$P$17/'DGL 4'!$B$28)*(1-EXP(-'DGL 4'!$B$28*D868))</f>
        <v>4.2864754470298833E-8</v>
      </c>
      <c r="P868" s="21">
        <f>(O868+Systeme!$AA$21)/Systeme!$AA$18</f>
        <v>2.1432377235149418E-11</v>
      </c>
    </row>
    <row r="869" spans="1:16" x14ac:dyDescent="0.25">
      <c r="A869" s="4">
        <f t="shared" si="27"/>
        <v>867</v>
      </c>
      <c r="D869" s="19">
        <f>A869*0.001 *Systeme!$G$6</f>
        <v>867</v>
      </c>
      <c r="F869" s="8">
        <f>('DGL 4'!$P$3/'DGL 4'!$B$26)*(1-EXP(-'DGL 4'!$B$26*D869)) + ('DGL 4'!$P$4/'DGL 4'!$B$27)*(1-EXP(-'DGL 4'!$B$27*D869))+ ('DGL 4'!$P$5/'DGL 4'!$B$28)*(1-EXP(-'DGL 4'!$B$28*D869))</f>
        <v>-17.013423616626326</v>
      </c>
      <c r="G869" s="21">
        <f>(F869+Systeme!$C$21)/Systeme!$C$18</f>
        <v>0.99659731527667483</v>
      </c>
      <c r="I869" s="8">
        <f>('DGL 4'!$P$7/'DGL 4'!$B$26)*(1-EXP(-'DGL 4'!$B$26*D869)) + ('DGL 4'!$P$8/'DGL 4'!$B$27)*(1-EXP(-'DGL 4'!$B$27*D869))+ ('DGL 4'!$P$9/'DGL 4'!$B$28)*(1-EXP(-'DGL 4'!$B$28*D869))</f>
        <v>17.013349394955643</v>
      </c>
      <c r="J869" s="21">
        <f>(I869+Systeme!$K$21)/Systeme!$K$18</f>
        <v>3.4026698789911283E-2</v>
      </c>
      <c r="L869" s="8">
        <f t="shared" si="26"/>
        <v>7.4178657796567481E-5</v>
      </c>
      <c r="M869" s="21">
        <f>(L869+Systeme!$S$21)/Systeme!$S$18</f>
        <v>1.4835731559313497E-7</v>
      </c>
      <c r="O869" s="8">
        <f>('DGL 4'!$P$15/'DGL 4'!$B$26)*(1-EXP(-'DGL 4'!$B$26*D869)) + ('DGL 4'!$P$16/'DGL 4'!$B$27)*(1-EXP(-'DGL 4'!$B$27*D869))+ ('DGL 4'!$P$17/'DGL 4'!$B$28)*(1-EXP(-'DGL 4'!$B$28*D869))</f>
        <v>4.3012886704642261E-8</v>
      </c>
      <c r="P869" s="21">
        <f>(O869+Systeme!$AA$21)/Systeme!$AA$18</f>
        <v>2.1506443352321129E-11</v>
      </c>
    </row>
    <row r="870" spans="1:16" x14ac:dyDescent="0.25">
      <c r="A870" s="4">
        <f t="shared" si="27"/>
        <v>868</v>
      </c>
      <c r="D870" s="19">
        <f>A870*0.001 *Systeme!$G$6</f>
        <v>868</v>
      </c>
      <c r="F870" s="8">
        <f>('DGL 4'!$P$3/'DGL 4'!$B$26)*(1-EXP(-'DGL 4'!$B$26*D870)) + ('DGL 4'!$P$4/'DGL 4'!$B$27)*(1-EXP(-'DGL 4'!$B$27*D870))+ ('DGL 4'!$P$5/'DGL 4'!$B$28)*(1-EXP(-'DGL 4'!$B$28*D870))</f>
        <v>-17.032674605434561</v>
      </c>
      <c r="G870" s="21">
        <f>(F870+Systeme!$C$21)/Systeme!$C$18</f>
        <v>0.99659346507891311</v>
      </c>
      <c r="I870" s="8">
        <f>('DGL 4'!$P$7/'DGL 4'!$B$26)*(1-EXP(-'DGL 4'!$B$26*D870)) + ('DGL 4'!$P$8/'DGL 4'!$B$27)*(1-EXP(-'DGL 4'!$B$27*D870))+ ('DGL 4'!$P$9/'DGL 4'!$B$28)*(1-EXP(-'DGL 4'!$B$28*D870))</f>
        <v>17.032600213534899</v>
      </c>
      <c r="J870" s="21">
        <f>(I870+Systeme!$K$21)/Systeme!$K$18</f>
        <v>3.40652004270698E-2</v>
      </c>
      <c r="L870" s="8">
        <f t="shared" si="26"/>
        <v>7.4348738293129879E-5</v>
      </c>
      <c r="M870" s="21">
        <f>(L870+Systeme!$S$21)/Systeme!$S$18</f>
        <v>1.4869747658625975E-7</v>
      </c>
      <c r="O870" s="8">
        <f>('DGL 4'!$P$15/'DGL 4'!$B$26)*(1-EXP(-'DGL 4'!$B$26*D870)) + ('DGL 4'!$P$16/'DGL 4'!$B$27)*(1-EXP(-'DGL 4'!$B$27*D870))+ ('DGL 4'!$P$17/'DGL 4'!$B$28)*(1-EXP(-'DGL 4'!$B$28*D870))</f>
        <v>4.316136949927829E-8</v>
      </c>
      <c r="P870" s="21">
        <f>(O870+Systeme!$AA$21)/Systeme!$AA$18</f>
        <v>2.1580684749639146E-11</v>
      </c>
    </row>
    <row r="871" spans="1:16" x14ac:dyDescent="0.25">
      <c r="A871" s="4">
        <f t="shared" si="27"/>
        <v>869</v>
      </c>
      <c r="D871" s="19">
        <f>A871*0.001 *Systeme!$G$6</f>
        <v>869</v>
      </c>
      <c r="F871" s="8">
        <f>('DGL 4'!$P$3/'DGL 4'!$B$26)*(1-EXP(-'DGL 4'!$B$26*D871)) + ('DGL 4'!$P$4/'DGL 4'!$B$27)*(1-EXP(-'DGL 4'!$B$27*D871))+ ('DGL 4'!$P$5/'DGL 4'!$B$28)*(1-EXP(-'DGL 4'!$B$28*D871))</f>
        <v>-17.051924747224756</v>
      </c>
      <c r="G871" s="21">
        <f>(F871+Systeme!$C$21)/Systeme!$C$18</f>
        <v>0.99658961505055499</v>
      </c>
      <c r="I871" s="8">
        <f>('DGL 4'!$P$7/'DGL 4'!$B$26)*(1-EXP(-'DGL 4'!$B$26*D871)) + ('DGL 4'!$P$8/'DGL 4'!$B$27)*(1-EXP(-'DGL 4'!$B$27*D871))+ ('DGL 4'!$P$9/'DGL 4'!$B$28)*(1-EXP(-'DGL 4'!$B$28*D871))</f>
        <v>17.0518501849036</v>
      </c>
      <c r="J871" s="21">
        <f>(I871+Systeme!$K$21)/Systeme!$K$18</f>
        <v>3.4103700369807199E-2</v>
      </c>
      <c r="L871" s="8">
        <f t="shared" si="26"/>
        <v>7.4519010953511856E-5</v>
      </c>
      <c r="M871" s="21">
        <f>(L871+Systeme!$S$21)/Systeme!$S$18</f>
        <v>1.4903802190702372E-7</v>
      </c>
      <c r="O871" s="8">
        <f>('DGL 4'!$P$15/'DGL 4'!$B$26)*(1-EXP(-'DGL 4'!$B$26*D871)) + ('DGL 4'!$P$16/'DGL 4'!$B$27)*(1-EXP(-'DGL 4'!$B$27*D871))+ ('DGL 4'!$P$17/'DGL 4'!$B$28)*(1-EXP(-'DGL 4'!$B$28*D871))</f>
        <v>4.3310202923162178E-8</v>
      </c>
      <c r="P871" s="21">
        <f>(O871+Systeme!$AA$21)/Systeme!$AA$18</f>
        <v>2.1655101461581088E-11</v>
      </c>
    </row>
    <row r="872" spans="1:16" x14ac:dyDescent="0.25">
      <c r="A872" s="4">
        <f t="shared" si="27"/>
        <v>870</v>
      </c>
      <c r="D872" s="19">
        <f>A872*0.001 *Systeme!$G$6</f>
        <v>870</v>
      </c>
      <c r="F872" s="8">
        <f>('DGL 4'!$P$3/'DGL 4'!$B$26)*(1-EXP(-'DGL 4'!$B$26*D872)) + ('DGL 4'!$P$4/'DGL 4'!$B$27)*(1-EXP(-'DGL 4'!$B$27*D872))+ ('DGL 4'!$P$5/'DGL 4'!$B$28)*(1-EXP(-'DGL 4'!$B$28*D872))</f>
        <v>-17.071174042034183</v>
      </c>
      <c r="G872" s="21">
        <f>(F872+Systeme!$C$21)/Systeme!$C$18</f>
        <v>0.99658576519159325</v>
      </c>
      <c r="I872" s="8">
        <f>('DGL 4'!$P$7/'DGL 4'!$B$26)*(1-EXP(-'DGL 4'!$B$26*D872)) + ('DGL 4'!$P$8/'DGL 4'!$B$27)*(1-EXP(-'DGL 4'!$B$27*D872))+ ('DGL 4'!$P$9/'DGL 4'!$B$28)*(1-EXP(-'DGL 4'!$B$28*D872))</f>
        <v>17.071099309099033</v>
      </c>
      <c r="J872" s="21">
        <f>(I872+Systeme!$K$21)/Systeme!$K$18</f>
        <v>3.4142198618198068E-2</v>
      </c>
      <c r="L872" s="8">
        <f t="shared" si="26"/>
        <v>7.4689475762924895E-5</v>
      </c>
      <c r="M872" s="21">
        <f>(L872+Systeme!$S$21)/Systeme!$S$18</f>
        <v>1.4937895152584979E-7</v>
      </c>
      <c r="O872" s="8">
        <f>('DGL 4'!$P$15/'DGL 4'!$B$26)*(1-EXP(-'DGL 4'!$B$26*D872)) + ('DGL 4'!$P$16/'DGL 4'!$B$27)*(1-EXP(-'DGL 4'!$B$27*D872))+ ('DGL 4'!$P$17/'DGL 4'!$B$28)*(1-EXP(-'DGL 4'!$B$28*D872))</f>
        <v>4.3459387553956841E-8</v>
      </c>
      <c r="P872" s="21">
        <f>(O872+Systeme!$AA$21)/Systeme!$AA$18</f>
        <v>2.172969377697842E-11</v>
      </c>
    </row>
    <row r="873" spans="1:16" x14ac:dyDescent="0.25">
      <c r="A873" s="4">
        <f t="shared" si="27"/>
        <v>871</v>
      </c>
      <c r="D873" s="19">
        <f>A873*0.001 *Systeme!$G$6</f>
        <v>871</v>
      </c>
      <c r="F873" s="8">
        <f>('DGL 4'!$P$3/'DGL 4'!$B$26)*(1-EXP(-'DGL 4'!$B$26*D873)) + ('DGL 4'!$P$4/'DGL 4'!$B$27)*(1-EXP(-'DGL 4'!$B$27*D873))+ ('DGL 4'!$P$5/'DGL 4'!$B$28)*(1-EXP(-'DGL 4'!$B$28*D873))</f>
        <v>-17.090422489900128</v>
      </c>
      <c r="G873" s="21">
        <f>(F873+Systeme!$C$21)/Systeme!$C$18</f>
        <v>0.99658191550201991</v>
      </c>
      <c r="I873" s="8">
        <f>('DGL 4'!$P$7/'DGL 4'!$B$26)*(1-EXP(-'DGL 4'!$B$26*D873)) + ('DGL 4'!$P$8/'DGL 4'!$B$27)*(1-EXP(-'DGL 4'!$B$27*D873))+ ('DGL 4'!$P$9/'DGL 4'!$B$28)*(1-EXP(-'DGL 4'!$B$28*D873))</f>
        <v>17.090347586158479</v>
      </c>
      <c r="J873" s="21">
        <f>(I873+Systeme!$K$21)/Systeme!$K$18</f>
        <v>3.4180695172316956E-2</v>
      </c>
      <c r="L873" s="8">
        <f t="shared" si="26"/>
        <v>7.4860132724512748E-5</v>
      </c>
      <c r="M873" s="21">
        <f>(L873+Systeme!$S$21)/Systeme!$S$18</f>
        <v>1.4972026544902551E-7</v>
      </c>
      <c r="O873" s="8">
        <f>('DGL 4'!$P$15/'DGL 4'!$B$26)*(1-EXP(-'DGL 4'!$B$26*D873)) + ('DGL 4'!$P$16/'DGL 4'!$B$27)*(1-EXP(-'DGL 4'!$B$27*D873))+ ('DGL 4'!$P$17/'DGL 4'!$B$28)*(1-EXP(-'DGL 4'!$B$28*D873))</f>
        <v>4.3608923800623339E-8</v>
      </c>
      <c r="P873" s="21">
        <f>(O873+Systeme!$AA$21)/Systeme!$AA$18</f>
        <v>2.1804461900311668E-11</v>
      </c>
    </row>
    <row r="874" spans="1:16" x14ac:dyDescent="0.25">
      <c r="A874" s="4">
        <f t="shared" si="27"/>
        <v>872</v>
      </c>
      <c r="D874" s="19">
        <f>A874*0.001 *Systeme!$G$6</f>
        <v>872</v>
      </c>
      <c r="F874" s="8">
        <f>('DGL 4'!$P$3/'DGL 4'!$B$26)*(1-EXP(-'DGL 4'!$B$26*D874)) + ('DGL 4'!$P$4/'DGL 4'!$B$27)*(1-EXP(-'DGL 4'!$B$27*D874))+ ('DGL 4'!$P$5/'DGL 4'!$B$28)*(1-EXP(-'DGL 4'!$B$28*D874))</f>
        <v>-17.109670090859868</v>
      </c>
      <c r="G874" s="21">
        <f>(F874+Systeme!$C$21)/Systeme!$C$18</f>
        <v>0.99657806598182797</v>
      </c>
      <c r="I874" s="8">
        <f>('DGL 4'!$P$7/'DGL 4'!$B$26)*(1-EXP(-'DGL 4'!$B$26*D874)) + ('DGL 4'!$P$8/'DGL 4'!$B$27)*(1-EXP(-'DGL 4'!$B$27*D874))+ ('DGL 4'!$P$9/'DGL 4'!$B$28)*(1-EXP(-'DGL 4'!$B$28*D874))</f>
        <v>17.109595016119226</v>
      </c>
      <c r="J874" s="21">
        <f>(I874+Systeme!$K$21)/Systeme!$K$18</f>
        <v>3.4219190032238452E-2</v>
      </c>
      <c r="L874" s="8">
        <f t="shared" si="26"/>
        <v>7.503098183076146E-5</v>
      </c>
      <c r="M874" s="21">
        <f>(L874+Systeme!$S$21)/Systeme!$S$18</f>
        <v>1.5006196366152292E-7</v>
      </c>
      <c r="O874" s="8">
        <f>('DGL 4'!$P$15/'DGL 4'!$B$26)*(1-EXP(-'DGL 4'!$B$26*D874)) + ('DGL 4'!$P$16/'DGL 4'!$B$27)*(1-EXP(-'DGL 4'!$B$27*D874))+ ('DGL 4'!$P$17/'DGL 4'!$B$28)*(1-EXP(-'DGL 4'!$B$28*D874))</f>
        <v>4.3758812071689052E-8</v>
      </c>
      <c r="P874" s="21">
        <f>(O874+Systeme!$AA$21)/Systeme!$AA$18</f>
        <v>2.1879406035844527E-11</v>
      </c>
    </row>
    <row r="875" spans="1:16" x14ac:dyDescent="0.25">
      <c r="A875" s="4">
        <f t="shared" si="27"/>
        <v>873</v>
      </c>
      <c r="D875" s="19">
        <f>A875*0.001 *Systeme!$G$6</f>
        <v>873</v>
      </c>
      <c r="F875" s="8">
        <f>('DGL 4'!$P$3/'DGL 4'!$B$26)*(1-EXP(-'DGL 4'!$B$26*D875)) + ('DGL 4'!$P$4/'DGL 4'!$B$27)*(1-EXP(-'DGL 4'!$B$27*D875))+ ('DGL 4'!$P$5/'DGL 4'!$B$28)*(1-EXP(-'DGL 4'!$B$28*D875))</f>
        <v>-17.128916844950577</v>
      </c>
      <c r="G875" s="21">
        <f>(F875+Systeme!$C$21)/Systeme!$C$18</f>
        <v>0.99657421663100998</v>
      </c>
      <c r="I875" s="8">
        <f>('DGL 4'!$P$7/'DGL 4'!$B$26)*(1-EXP(-'DGL 4'!$B$26*D875)) + ('DGL 4'!$P$8/'DGL 4'!$B$27)*(1-EXP(-'DGL 4'!$B$27*D875))+ ('DGL 4'!$P$9/'DGL 4'!$B$28)*(1-EXP(-'DGL 4'!$B$28*D875))</f>
        <v>17.128841599018465</v>
      </c>
      <c r="J875" s="21">
        <f>(I875+Systeme!$K$21)/Systeme!$K$18</f>
        <v>3.4257683198036931E-2</v>
      </c>
      <c r="L875" s="8">
        <f t="shared" si="26"/>
        <v>7.5202023060118826E-5</v>
      </c>
      <c r="M875" s="21">
        <f>(L875+Systeme!$S$21)/Systeme!$S$18</f>
        <v>1.5040404612023766E-7</v>
      </c>
      <c r="O875" s="8">
        <f>('DGL 4'!$P$15/'DGL 4'!$B$26)*(1-EXP(-'DGL 4'!$B$26*D875)) + ('DGL 4'!$P$16/'DGL 4'!$B$27)*(1-EXP(-'DGL 4'!$B$27*D875))+ ('DGL 4'!$P$17/'DGL 4'!$B$28)*(1-EXP(-'DGL 4'!$B$28*D875))</f>
        <v>4.3909052603076371E-8</v>
      </c>
      <c r="P875" s="21">
        <f>(O875+Systeme!$AA$21)/Systeme!$AA$18</f>
        <v>2.1954526301538186E-11</v>
      </c>
    </row>
    <row r="876" spans="1:16" x14ac:dyDescent="0.25">
      <c r="A876" s="4">
        <f t="shared" si="27"/>
        <v>874</v>
      </c>
      <c r="D876" s="19">
        <f>A876*0.001 *Systeme!$G$6</f>
        <v>874</v>
      </c>
      <c r="F876" s="8">
        <f>('DGL 4'!$P$3/'DGL 4'!$B$26)*(1-EXP(-'DGL 4'!$B$26*D876)) + ('DGL 4'!$P$4/'DGL 4'!$B$27)*(1-EXP(-'DGL 4'!$B$27*D876))+ ('DGL 4'!$P$5/'DGL 4'!$B$28)*(1-EXP(-'DGL 4'!$B$28*D876))</f>
        <v>-17.148162752209526</v>
      </c>
      <c r="G876" s="21">
        <f>(F876+Systeme!$C$21)/Systeme!$C$18</f>
        <v>0.99657036744955807</v>
      </c>
      <c r="I876" s="8">
        <f>('DGL 4'!$P$7/'DGL 4'!$B$26)*(1-EXP(-'DGL 4'!$B$26*D876)) + ('DGL 4'!$P$8/'DGL 4'!$B$27)*(1-EXP(-'DGL 4'!$B$27*D876))+ ('DGL 4'!$P$9/'DGL 4'!$B$28)*(1-EXP(-'DGL 4'!$B$28*D876))</f>
        <v>17.148087334893642</v>
      </c>
      <c r="J876" s="21">
        <f>(I876+Systeme!$K$21)/Systeme!$K$18</f>
        <v>3.4296174669787287E-2</v>
      </c>
      <c r="L876" s="8">
        <f t="shared" si="26"/>
        <v>7.5373256377039063E-5</v>
      </c>
      <c r="M876" s="21">
        <f>(L876+Systeme!$S$21)/Systeme!$S$18</f>
        <v>1.5074651275407812E-7</v>
      </c>
      <c r="O876" s="8">
        <f>('DGL 4'!$P$15/'DGL 4'!$B$26)*(1-EXP(-'DGL 4'!$B$26*D876)) + ('DGL 4'!$P$16/'DGL 4'!$B$27)*(1-EXP(-'DGL 4'!$B$27*D876))+ ('DGL 4'!$P$17/'DGL 4'!$B$28)*(1-EXP(-'DGL 4'!$B$28*D876))</f>
        <v>4.40595068576001E-8</v>
      </c>
      <c r="P876" s="21">
        <f>(O876+Systeme!$AA$21)/Systeme!$AA$18</f>
        <v>2.2029753428800051E-11</v>
      </c>
    </row>
    <row r="877" spans="1:16" x14ac:dyDescent="0.25">
      <c r="A877" s="4">
        <f t="shared" si="27"/>
        <v>875</v>
      </c>
      <c r="D877" s="19">
        <f>A877*0.001 *Systeme!$G$6</f>
        <v>875</v>
      </c>
      <c r="F877" s="8">
        <f>('DGL 4'!$P$3/'DGL 4'!$B$26)*(1-EXP(-'DGL 4'!$B$26*D877)) + ('DGL 4'!$P$4/'DGL 4'!$B$27)*(1-EXP(-'DGL 4'!$B$27*D877))+ ('DGL 4'!$P$5/'DGL 4'!$B$28)*(1-EXP(-'DGL 4'!$B$28*D877))</f>
        <v>-17.167407812674156</v>
      </c>
      <c r="G877" s="21">
        <f>(F877+Systeme!$C$21)/Systeme!$C$18</f>
        <v>0.99656651843746513</v>
      </c>
      <c r="I877" s="8">
        <f>('DGL 4'!$P$7/'DGL 4'!$B$26)*(1-EXP(-'DGL 4'!$B$26*D877)) + ('DGL 4'!$P$8/'DGL 4'!$B$27)*(1-EXP(-'DGL 4'!$B$27*D877))+ ('DGL 4'!$P$9/'DGL 4'!$B$28)*(1-EXP(-'DGL 4'!$B$28*D877))</f>
        <v>17.16733222378187</v>
      </c>
      <c r="J877" s="21">
        <f>(I877+Systeme!$K$21)/Systeme!$K$18</f>
        <v>3.4334664447563737E-2</v>
      </c>
      <c r="L877" s="8">
        <f t="shared" si="26"/>
        <v>7.5544681833451983E-5</v>
      </c>
      <c r="M877" s="21">
        <f>(L877+Systeme!$S$21)/Systeme!$S$18</f>
        <v>1.5108936366690396E-7</v>
      </c>
      <c r="O877" s="8">
        <f>('DGL 4'!$P$15/'DGL 4'!$B$26)*(1-EXP(-'DGL 4'!$B$26*D877)) + ('DGL 4'!$P$16/'DGL 4'!$B$27)*(1-EXP(-'DGL 4'!$B$27*D877))+ ('DGL 4'!$P$17/'DGL 4'!$B$28)*(1-EXP(-'DGL 4'!$B$28*D877))</f>
        <v>4.4210453307817754E-8</v>
      </c>
      <c r="P877" s="21">
        <f>(O877+Systeme!$AA$21)/Systeme!$AA$18</f>
        <v>2.2105226653908878E-11</v>
      </c>
    </row>
    <row r="878" spans="1:16" x14ac:dyDescent="0.25">
      <c r="A878" s="4">
        <f t="shared" si="27"/>
        <v>876</v>
      </c>
      <c r="D878" s="19">
        <f>A878*0.001 *Systeme!$G$6</f>
        <v>876</v>
      </c>
      <c r="F878" s="8">
        <f>('DGL 4'!$P$3/'DGL 4'!$B$26)*(1-EXP(-'DGL 4'!$B$26*D878)) + ('DGL 4'!$P$4/'DGL 4'!$B$27)*(1-EXP(-'DGL 4'!$B$27*D878))+ ('DGL 4'!$P$5/'DGL 4'!$B$28)*(1-EXP(-'DGL 4'!$B$28*D878))</f>
        <v>-17.186652026381644</v>
      </c>
      <c r="G878" s="21">
        <f>(F878+Systeme!$C$21)/Systeme!$C$18</f>
        <v>0.99656266959472362</v>
      </c>
      <c r="I878" s="8">
        <f>('DGL 4'!$P$7/'DGL 4'!$B$26)*(1-EXP(-'DGL 4'!$B$26*D878)) + ('DGL 4'!$P$8/'DGL 4'!$B$27)*(1-EXP(-'DGL 4'!$B$27*D878))+ ('DGL 4'!$P$9/'DGL 4'!$B$28)*(1-EXP(-'DGL 4'!$B$28*D878))</f>
        <v>17.186576265720493</v>
      </c>
      <c r="J878" s="21">
        <f>(I878+Systeme!$K$21)/Systeme!$K$18</f>
        <v>3.4373152531440986E-2</v>
      </c>
      <c r="L878" s="8">
        <f t="shared" si="26"/>
        <v>7.5716299397706691E-5</v>
      </c>
      <c r="M878" s="21">
        <f>(L878+Systeme!$S$21)/Systeme!$S$18</f>
        <v>1.5143259879541338E-7</v>
      </c>
      <c r="O878" s="8">
        <f>('DGL 4'!$P$15/'DGL 4'!$B$26)*(1-EXP(-'DGL 4'!$B$26*D878)) + ('DGL 4'!$P$16/'DGL 4'!$B$27)*(1-EXP(-'DGL 4'!$B$27*D878))+ ('DGL 4'!$P$17/'DGL 4'!$B$28)*(1-EXP(-'DGL 4'!$B$28*D878))</f>
        <v>4.4361753074369931E-8</v>
      </c>
      <c r="P878" s="21">
        <f>(O878+Systeme!$AA$21)/Systeme!$AA$18</f>
        <v>2.2180876537184964E-11</v>
      </c>
    </row>
    <row r="879" spans="1:16" x14ac:dyDescent="0.25">
      <c r="A879" s="4">
        <f t="shared" si="27"/>
        <v>877</v>
      </c>
      <c r="D879" s="19">
        <f>A879*0.001 *Systeme!$G$6</f>
        <v>877</v>
      </c>
      <c r="F879" s="8">
        <f>('DGL 4'!$P$3/'DGL 4'!$B$26)*(1-EXP(-'DGL 4'!$B$26*D879)) + ('DGL 4'!$P$4/'DGL 4'!$B$27)*(1-EXP(-'DGL 4'!$B$27*D879))+ ('DGL 4'!$P$5/'DGL 4'!$B$28)*(1-EXP(-'DGL 4'!$B$28*D879))</f>
        <v>-17.205895393369104</v>
      </c>
      <c r="G879" s="21">
        <f>(F879+Systeme!$C$21)/Systeme!$C$18</f>
        <v>0.99655882092132619</v>
      </c>
      <c r="I879" s="8">
        <f>('DGL 4'!$P$7/'DGL 4'!$B$26)*(1-EXP(-'DGL 4'!$B$26*D879)) + ('DGL 4'!$P$8/'DGL 4'!$B$27)*(1-EXP(-'DGL 4'!$B$27*D879))+ ('DGL 4'!$P$9/'DGL 4'!$B$28)*(1-EXP(-'DGL 4'!$B$28*D879))</f>
        <v>17.205819460746813</v>
      </c>
      <c r="J879" s="21">
        <f>(I879+Systeme!$K$21)/Systeme!$K$18</f>
        <v>3.4411638921493626E-2</v>
      </c>
      <c r="L879" s="8">
        <f t="shared" si="26"/>
        <v>7.5888109023431426E-5</v>
      </c>
      <c r="M879" s="21">
        <f>(L879+Systeme!$S$21)/Systeme!$S$18</f>
        <v>1.5177621804686286E-7</v>
      </c>
      <c r="O879" s="8">
        <f>('DGL 4'!$P$15/'DGL 4'!$B$26)*(1-EXP(-'DGL 4'!$B$26*D879)) + ('DGL 4'!$P$16/'DGL 4'!$B$27)*(1-EXP(-'DGL 4'!$B$27*D879))+ ('DGL 4'!$P$17/'DGL 4'!$B$28)*(1-EXP(-'DGL 4'!$B$28*D879))</f>
        <v>4.451326778790593E-8</v>
      </c>
      <c r="P879" s="21">
        <f>(O879+Systeme!$AA$21)/Systeme!$AA$18</f>
        <v>2.2256633893952965E-11</v>
      </c>
    </row>
    <row r="880" spans="1:16" x14ac:dyDescent="0.25">
      <c r="A880" s="4">
        <f t="shared" si="27"/>
        <v>878</v>
      </c>
      <c r="D880" s="19">
        <f>A880*0.001 *Systeme!$G$6</f>
        <v>878</v>
      </c>
      <c r="F880" s="8">
        <f>('DGL 4'!$P$3/'DGL 4'!$B$26)*(1-EXP(-'DGL 4'!$B$26*D880)) + ('DGL 4'!$P$4/'DGL 4'!$B$27)*(1-EXP(-'DGL 4'!$B$27*D880))+ ('DGL 4'!$P$5/'DGL 4'!$B$28)*(1-EXP(-'DGL 4'!$B$28*D880))</f>
        <v>-17.225137913674079</v>
      </c>
      <c r="G880" s="21">
        <f>(F880+Systeme!$C$21)/Systeme!$C$18</f>
        <v>0.99655497241726521</v>
      </c>
      <c r="I880" s="8">
        <f>('DGL 4'!$P$7/'DGL 4'!$B$26)*(1-EXP(-'DGL 4'!$B$26*D880)) + ('DGL 4'!$P$8/'DGL 4'!$B$27)*(1-EXP(-'DGL 4'!$B$27*D880))+ ('DGL 4'!$P$9/'DGL 4'!$B$28)*(1-EXP(-'DGL 4'!$B$28*D880))</f>
        <v>17.225061808898044</v>
      </c>
      <c r="J880" s="21">
        <f>(I880+Systeme!$K$21)/Systeme!$K$18</f>
        <v>3.4450123617796084E-2</v>
      </c>
      <c r="L880" s="8">
        <f t="shared" si="26"/>
        <v>7.6060110759172423E-5</v>
      </c>
      <c r="M880" s="21">
        <f>(L880+Systeme!$S$21)/Systeme!$S$18</f>
        <v>1.5212022151834485E-7</v>
      </c>
      <c r="O880" s="8">
        <f>('DGL 4'!$P$15/'DGL 4'!$B$26)*(1-EXP(-'DGL 4'!$B$26*D880)) + ('DGL 4'!$P$16/'DGL 4'!$B$27)*(1-EXP(-'DGL 4'!$B$27*D880))+ ('DGL 4'!$P$17/'DGL 4'!$B$28)*(1-EXP(-'DGL 4'!$B$28*D880))</f>
        <v>4.4665275751847727E-8</v>
      </c>
      <c r="P880" s="21">
        <f>(O880+Systeme!$AA$21)/Systeme!$AA$18</f>
        <v>2.2332637875923864E-11</v>
      </c>
    </row>
    <row r="881" spans="1:16" x14ac:dyDescent="0.25">
      <c r="A881" s="4">
        <f t="shared" si="27"/>
        <v>879</v>
      </c>
      <c r="D881" s="19">
        <f>A881*0.001 *Systeme!$G$6</f>
        <v>879</v>
      </c>
      <c r="F881" s="8">
        <f>('DGL 4'!$P$3/'DGL 4'!$B$26)*(1-EXP(-'DGL 4'!$B$26*D881)) + ('DGL 4'!$P$4/'DGL 4'!$B$27)*(1-EXP(-'DGL 4'!$B$27*D881))+ ('DGL 4'!$P$5/'DGL 4'!$B$28)*(1-EXP(-'DGL 4'!$B$28*D881))</f>
        <v>-17.24437958733354</v>
      </c>
      <c r="G881" s="21">
        <f>(F881+Systeme!$C$21)/Systeme!$C$18</f>
        <v>0.99655112408253332</v>
      </c>
      <c r="I881" s="8">
        <f>('DGL 4'!$P$7/'DGL 4'!$B$26)*(1-EXP(-'DGL 4'!$B$26*D881)) + ('DGL 4'!$P$8/'DGL 4'!$B$27)*(1-EXP(-'DGL 4'!$B$27*D881))+ ('DGL 4'!$P$9/'DGL 4'!$B$28)*(1-EXP(-'DGL 4'!$B$28*D881))</f>
        <v>17.244303310211492</v>
      </c>
      <c r="J881" s="21">
        <f>(I881+Systeme!$K$21)/Systeme!$K$18</f>
        <v>3.4488606620422982E-2</v>
      </c>
      <c r="L881" s="8">
        <f t="shared" si="26"/>
        <v>7.62323045484627E-5</v>
      </c>
      <c r="M881" s="21">
        <f>(L881+Systeme!$S$21)/Systeme!$S$18</f>
        <v>1.5246460909692539E-7</v>
      </c>
      <c r="O881" s="8">
        <f>('DGL 4'!$P$15/'DGL 4'!$B$26)*(1-EXP(-'DGL 4'!$B$26*D881)) + ('DGL 4'!$P$16/'DGL 4'!$B$27)*(1-EXP(-'DGL 4'!$B$27*D881))+ ('DGL 4'!$P$17/'DGL 4'!$B$28)*(1-EXP(-'DGL 4'!$B$28*D881))</f>
        <v>4.4817499478093381E-8</v>
      </c>
      <c r="P881" s="21">
        <f>(O881+Systeme!$AA$21)/Systeme!$AA$18</f>
        <v>2.2408749739046691E-11</v>
      </c>
    </row>
    <row r="882" spans="1:16" x14ac:dyDescent="0.25">
      <c r="A882" s="4">
        <f t="shared" si="27"/>
        <v>880</v>
      </c>
      <c r="D882" s="19">
        <f>A882*0.001 *Systeme!$G$6</f>
        <v>880</v>
      </c>
      <c r="F882" s="8">
        <f>('DGL 4'!$P$3/'DGL 4'!$B$26)*(1-EXP(-'DGL 4'!$B$26*D882)) + ('DGL 4'!$P$4/'DGL 4'!$B$27)*(1-EXP(-'DGL 4'!$B$27*D882))+ ('DGL 4'!$P$5/'DGL 4'!$B$28)*(1-EXP(-'DGL 4'!$B$28*D882))</f>
        <v>-17.263620414384913</v>
      </c>
      <c r="G882" s="21">
        <f>(F882+Systeme!$C$21)/Systeme!$C$18</f>
        <v>0.99654727591712311</v>
      </c>
      <c r="I882" s="8">
        <f>('DGL 4'!$P$7/'DGL 4'!$B$26)*(1-EXP(-'DGL 4'!$B$26*D882)) + ('DGL 4'!$P$8/'DGL 4'!$B$27)*(1-EXP(-'DGL 4'!$B$27*D882))+ ('DGL 4'!$P$9/'DGL 4'!$B$28)*(1-EXP(-'DGL 4'!$B$28*D882))</f>
        <v>17.263543964724441</v>
      </c>
      <c r="J882" s="21">
        <f>(I882+Systeme!$K$21)/Systeme!$K$18</f>
        <v>3.4527087929448884E-2</v>
      </c>
      <c r="L882" s="8">
        <f t="shared" si="26"/>
        <v>7.640469039422353E-5</v>
      </c>
      <c r="M882" s="21">
        <f>(L882+Systeme!$S$21)/Systeme!$S$18</f>
        <v>1.5280938078844707E-7</v>
      </c>
      <c r="O882" s="8">
        <f>('DGL 4'!$P$15/'DGL 4'!$B$26)*(1-EXP(-'DGL 4'!$B$26*D882)) + ('DGL 4'!$P$16/'DGL 4'!$B$27)*(1-EXP(-'DGL 4'!$B$27*D882))+ ('DGL 4'!$P$17/'DGL 4'!$B$28)*(1-EXP(-'DGL 4'!$B$28*D882))</f>
        <v>4.497007815391571E-8</v>
      </c>
      <c r="P882" s="21">
        <f>(O882+Systeme!$AA$21)/Systeme!$AA$18</f>
        <v>2.2485039076957854E-11</v>
      </c>
    </row>
    <row r="883" spans="1:16" x14ac:dyDescent="0.25">
      <c r="A883" s="4">
        <f t="shared" si="27"/>
        <v>881</v>
      </c>
      <c r="D883" s="19">
        <f>A883*0.001 *Systeme!$G$6</f>
        <v>881</v>
      </c>
      <c r="F883" s="8">
        <f>('DGL 4'!$P$3/'DGL 4'!$B$26)*(1-EXP(-'DGL 4'!$B$26*D883)) + ('DGL 4'!$P$4/'DGL 4'!$B$27)*(1-EXP(-'DGL 4'!$B$27*D883))+ ('DGL 4'!$P$5/'DGL 4'!$B$28)*(1-EXP(-'DGL 4'!$B$28*D883))</f>
        <v>-17.282860394865377</v>
      </c>
      <c r="G883" s="21">
        <f>(F883+Systeme!$C$21)/Systeme!$C$18</f>
        <v>0.9965434279210269</v>
      </c>
      <c r="I883" s="8">
        <f>('DGL 4'!$P$7/'DGL 4'!$B$26)*(1-EXP(-'DGL 4'!$B$26*D883)) + ('DGL 4'!$P$8/'DGL 4'!$B$27)*(1-EXP(-'DGL 4'!$B$27*D883))+ ('DGL 4'!$P$9/'DGL 4'!$B$28)*(1-EXP(-'DGL 4'!$B$28*D883))</f>
        <v>17.282783772474065</v>
      </c>
      <c r="J883" s="21">
        <f>(I883+Systeme!$K$21)/Systeme!$K$18</f>
        <v>3.4565567544948134E-2</v>
      </c>
      <c r="L883" s="8">
        <f t="shared" si="26"/>
        <v>7.6577268299601702E-5</v>
      </c>
      <c r="M883" s="21">
        <f>(L883+Systeme!$S$21)/Systeme!$S$18</f>
        <v>1.531545365992034E-7</v>
      </c>
      <c r="O883" s="8">
        <f>('DGL 4'!$P$15/'DGL 4'!$B$26)*(1-EXP(-'DGL 4'!$B$26*D883)) + ('DGL 4'!$P$16/'DGL 4'!$B$27)*(1-EXP(-'DGL 4'!$B$27*D883))+ ('DGL 4'!$P$17/'DGL 4'!$B$28)*(1-EXP(-'DGL 4'!$B$28*D883))</f>
        <v>4.5123012185240008E-8</v>
      </c>
      <c r="P883" s="21">
        <f>(O883+Systeme!$AA$21)/Systeme!$AA$18</f>
        <v>2.2561506092620005E-11</v>
      </c>
    </row>
    <row r="884" spans="1:16" x14ac:dyDescent="0.25">
      <c r="A884" s="4">
        <f t="shared" si="27"/>
        <v>882</v>
      </c>
      <c r="D884" s="19">
        <f>A884*0.001 *Systeme!$G$6</f>
        <v>882</v>
      </c>
      <c r="F884" s="8">
        <f>('DGL 4'!$P$3/'DGL 4'!$B$26)*(1-EXP(-'DGL 4'!$B$26*D884)) + ('DGL 4'!$P$4/'DGL 4'!$B$27)*(1-EXP(-'DGL 4'!$B$27*D884))+ ('DGL 4'!$P$5/'DGL 4'!$B$28)*(1-EXP(-'DGL 4'!$B$28*D884))</f>
        <v>-17.302099528812317</v>
      </c>
      <c r="G884" s="21">
        <f>(F884+Systeme!$C$21)/Systeme!$C$18</f>
        <v>0.99653958009423749</v>
      </c>
      <c r="I884" s="8">
        <f>('DGL 4'!$P$7/'DGL 4'!$B$26)*(1-EXP(-'DGL 4'!$B$26*D884)) + ('DGL 4'!$P$8/'DGL 4'!$B$27)*(1-EXP(-'DGL 4'!$B$27*D884))+ ('DGL 4'!$P$9/'DGL 4'!$B$28)*(1-EXP(-'DGL 4'!$B$28*D884))</f>
        <v>17.302022733497751</v>
      </c>
      <c r="J884" s="21">
        <f>(I884+Systeme!$K$21)/Systeme!$K$18</f>
        <v>3.4604045466995498E-2</v>
      </c>
      <c r="L884" s="8">
        <f t="shared" si="26"/>
        <v>7.6750038264016517E-5</v>
      </c>
      <c r="M884" s="21">
        <f>(L884+Systeme!$S$21)/Systeme!$S$18</f>
        <v>1.5350007652803304E-7</v>
      </c>
      <c r="O884" s="8">
        <f>('DGL 4'!$P$15/'DGL 4'!$B$26)*(1-EXP(-'DGL 4'!$B$26*D884)) + ('DGL 4'!$P$16/'DGL 4'!$B$27)*(1-EXP(-'DGL 4'!$B$27*D884))+ ('DGL 4'!$P$17/'DGL 4'!$B$28)*(1-EXP(-'DGL 4'!$B$28*D884))</f>
        <v>4.5276302152764958E-8</v>
      </c>
      <c r="P884" s="21">
        <f>(O884+Systeme!$AA$21)/Systeme!$AA$18</f>
        <v>2.2638151076382479E-11</v>
      </c>
    </row>
    <row r="885" spans="1:16" x14ac:dyDescent="0.25">
      <c r="A885" s="4">
        <f t="shared" si="27"/>
        <v>883</v>
      </c>
      <c r="D885" s="19">
        <f>A885*0.001 *Systeme!$G$6</f>
        <v>883</v>
      </c>
      <c r="F885" s="8">
        <f>('DGL 4'!$P$3/'DGL 4'!$B$26)*(1-EXP(-'DGL 4'!$B$26*D885)) + ('DGL 4'!$P$4/'DGL 4'!$B$27)*(1-EXP(-'DGL 4'!$B$27*D885))+ ('DGL 4'!$P$5/'DGL 4'!$B$28)*(1-EXP(-'DGL 4'!$B$28*D885))</f>
        <v>-17.321337816262854</v>
      </c>
      <c r="G885" s="21">
        <f>(F885+Systeme!$C$21)/Systeme!$C$18</f>
        <v>0.99653573243674742</v>
      </c>
      <c r="I885" s="8">
        <f>('DGL 4'!$P$7/'DGL 4'!$B$26)*(1-EXP(-'DGL 4'!$B$26*D885)) + ('DGL 4'!$P$8/'DGL 4'!$B$27)*(1-EXP(-'DGL 4'!$B$27*D885))+ ('DGL 4'!$P$9/'DGL 4'!$B$28)*(1-EXP(-'DGL 4'!$B$28*D885))</f>
        <v>17.321260847832647</v>
      </c>
      <c r="J885" s="21">
        <f>(I885+Systeme!$K$21)/Systeme!$K$18</f>
        <v>3.4642521695665292E-2</v>
      </c>
      <c r="L885" s="8">
        <f t="shared" si="26"/>
        <v>7.692300025898078E-5</v>
      </c>
      <c r="M885" s="21">
        <f>(L885+Systeme!$S$21)/Systeme!$S$18</f>
        <v>1.5384600051796156E-7</v>
      </c>
      <c r="O885" s="8">
        <f>('DGL 4'!$P$15/'DGL 4'!$B$26)*(1-EXP(-'DGL 4'!$B$26*D885)) + ('DGL 4'!$P$16/'DGL 4'!$B$27)*(1-EXP(-'DGL 4'!$B$27*D885))+ ('DGL 4'!$P$17/'DGL 4'!$B$28)*(1-EXP(-'DGL 4'!$B$28*D885))</f>
        <v>4.5429948121976371E-8</v>
      </c>
      <c r="P885" s="21">
        <f>(O885+Systeme!$AA$21)/Systeme!$AA$18</f>
        <v>2.2714974060988185E-11</v>
      </c>
    </row>
    <row r="886" spans="1:16" x14ac:dyDescent="0.25">
      <c r="A886" s="4">
        <f t="shared" si="27"/>
        <v>884</v>
      </c>
      <c r="D886" s="19">
        <f>A886*0.001 *Systeme!$G$6</f>
        <v>884</v>
      </c>
      <c r="F886" s="8">
        <f>('DGL 4'!$P$3/'DGL 4'!$B$26)*(1-EXP(-'DGL 4'!$B$26*D886)) + ('DGL 4'!$P$4/'DGL 4'!$B$27)*(1-EXP(-'DGL 4'!$B$27*D886))+ ('DGL 4'!$P$5/'DGL 4'!$B$28)*(1-EXP(-'DGL 4'!$B$28*D886))</f>
        <v>-17.340575257254368</v>
      </c>
      <c r="G886" s="21">
        <f>(F886+Systeme!$C$21)/Systeme!$C$18</f>
        <v>0.99653188494854916</v>
      </c>
      <c r="I886" s="8">
        <f>('DGL 4'!$P$7/'DGL 4'!$B$26)*(1-EXP(-'DGL 4'!$B$26*D886)) + ('DGL 4'!$P$8/'DGL 4'!$B$27)*(1-EXP(-'DGL 4'!$B$27*D886))+ ('DGL 4'!$P$9/'DGL 4'!$B$28)*(1-EXP(-'DGL 4'!$B$28*D886))</f>
        <v>17.340498115516127</v>
      </c>
      <c r="J886" s="21">
        <f>(I886+Systeme!$K$21)/Systeme!$K$18</f>
        <v>3.4680996231032254E-2</v>
      </c>
      <c r="L886" s="8">
        <f t="shared" si="26"/>
        <v>7.7096154290850084E-5</v>
      </c>
      <c r="M886" s="21">
        <f>(L886+Systeme!$S$21)/Systeme!$S$18</f>
        <v>1.5419230858170016E-7</v>
      </c>
      <c r="O886" s="8">
        <f>('DGL 4'!$P$15/'DGL 4'!$B$26)*(1-EXP(-'DGL 4'!$B$26*D886)) + ('DGL 4'!$P$16/'DGL 4'!$B$27)*(1-EXP(-'DGL 4'!$B$27*D886))+ ('DGL 4'!$P$17/'DGL 4'!$B$28)*(1-EXP(-'DGL 4'!$B$28*D886))</f>
        <v>4.5583950842708471E-8</v>
      </c>
      <c r="P886" s="21">
        <f>(O886+Systeme!$AA$21)/Systeme!$AA$18</f>
        <v>2.2791975421354236E-11</v>
      </c>
    </row>
    <row r="887" spans="1:16" x14ac:dyDescent="0.25">
      <c r="A887" s="4">
        <f t="shared" si="27"/>
        <v>885</v>
      </c>
      <c r="D887" s="19">
        <f>A887*0.001 *Systeme!$G$6</f>
        <v>885</v>
      </c>
      <c r="F887" s="8">
        <f>('DGL 4'!$P$3/'DGL 4'!$B$26)*(1-EXP(-'DGL 4'!$B$26*D887)) + ('DGL 4'!$P$4/'DGL 4'!$B$27)*(1-EXP(-'DGL 4'!$B$27*D887))+ ('DGL 4'!$P$5/'DGL 4'!$B$28)*(1-EXP(-'DGL 4'!$B$28*D887))</f>
        <v>-17.359811851824041</v>
      </c>
      <c r="G887" s="21">
        <f>(F887+Systeme!$C$21)/Systeme!$C$18</f>
        <v>0.99652803762963527</v>
      </c>
      <c r="I887" s="8">
        <f>('DGL 4'!$P$7/'DGL 4'!$B$26)*(1-EXP(-'DGL 4'!$B$26*D887)) + ('DGL 4'!$P$8/'DGL 4'!$B$27)*(1-EXP(-'DGL 4'!$B$27*D887))+ ('DGL 4'!$P$9/'DGL 4'!$B$28)*(1-EXP(-'DGL 4'!$B$28*D887))</f>
        <v>17.359734536585382</v>
      </c>
      <c r="J887" s="21">
        <f>(I887+Systeme!$K$21)/Systeme!$K$18</f>
        <v>3.4719469073170764E-2</v>
      </c>
      <c r="L887" s="8">
        <f t="shared" si="26"/>
        <v>7.7269500348899501E-5</v>
      </c>
      <c r="M887" s="21">
        <f>(L887+Systeme!$S$21)/Systeme!$S$18</f>
        <v>1.5453900069779901E-7</v>
      </c>
      <c r="O887" s="8">
        <f>('DGL 4'!$P$15/'DGL 4'!$B$26)*(1-EXP(-'DGL 4'!$B$26*D887)) + ('DGL 4'!$P$16/'DGL 4'!$B$27)*(1-EXP(-'DGL 4'!$B$27*D887))+ ('DGL 4'!$P$17/'DGL 4'!$B$28)*(1-EXP(-'DGL 4'!$B$28*D887))</f>
        <v>4.573831038174811E-8</v>
      </c>
      <c r="P887" s="21">
        <f>(O887+Systeme!$AA$21)/Systeme!$AA$18</f>
        <v>2.2869155190874053E-11</v>
      </c>
    </row>
    <row r="888" spans="1:16" x14ac:dyDescent="0.25">
      <c r="A888" s="4">
        <f t="shared" si="27"/>
        <v>886</v>
      </c>
      <c r="D888" s="19">
        <f>A888*0.001 *Systeme!$G$6</f>
        <v>886</v>
      </c>
      <c r="F888" s="8">
        <f>('DGL 4'!$P$3/'DGL 4'!$B$26)*(1-EXP(-'DGL 4'!$B$26*D888)) + ('DGL 4'!$P$4/'DGL 4'!$B$27)*(1-EXP(-'DGL 4'!$B$27*D888))+ ('DGL 4'!$P$5/'DGL 4'!$B$28)*(1-EXP(-'DGL 4'!$B$28*D888))</f>
        <v>-17.379047600009088</v>
      </c>
      <c r="G888" s="21">
        <f>(F888+Systeme!$C$21)/Systeme!$C$18</f>
        <v>0.99652419047999807</v>
      </c>
      <c r="I888" s="8">
        <f>('DGL 4'!$P$7/'DGL 4'!$B$26)*(1-EXP(-'DGL 4'!$B$26*D888)) + ('DGL 4'!$P$8/'DGL 4'!$B$27)*(1-EXP(-'DGL 4'!$B$27*D888))+ ('DGL 4'!$P$9/'DGL 4'!$B$28)*(1-EXP(-'DGL 4'!$B$28*D888))</f>
        <v>17.378970111077649</v>
      </c>
      <c r="J888" s="21">
        <f>(I888+Systeme!$K$21)/Systeme!$K$18</f>
        <v>3.4757940222155295E-2</v>
      </c>
      <c r="L888" s="8">
        <f t="shared" si="26"/>
        <v>7.7443038411234219E-5</v>
      </c>
      <c r="M888" s="21">
        <f>(L888+Systeme!$S$21)/Systeme!$S$18</f>
        <v>1.5488607682246845E-7</v>
      </c>
      <c r="O888" s="8">
        <f>('DGL 4'!$P$15/'DGL 4'!$B$26)*(1-EXP(-'DGL 4'!$B$26*D888)) + ('DGL 4'!$P$16/'DGL 4'!$B$27)*(1-EXP(-'DGL 4'!$B$27*D888))+ ('DGL 4'!$P$17/'DGL 4'!$B$28)*(1-EXP(-'DGL 4'!$B$28*D888))</f>
        <v>4.5893027317625568E-8</v>
      </c>
      <c r="P888" s="21">
        <f>(O888+Systeme!$AA$21)/Systeme!$AA$18</f>
        <v>2.2946513658812783E-11</v>
      </c>
    </row>
    <row r="889" spans="1:16" x14ac:dyDescent="0.25">
      <c r="A889" s="4">
        <f t="shared" si="27"/>
        <v>887</v>
      </c>
      <c r="D889" s="19">
        <f>A889*0.001 *Systeme!$G$6</f>
        <v>887</v>
      </c>
      <c r="F889" s="8">
        <f>('DGL 4'!$P$3/'DGL 4'!$B$26)*(1-EXP(-'DGL 4'!$B$26*D889)) + ('DGL 4'!$P$4/'DGL 4'!$B$27)*(1-EXP(-'DGL 4'!$B$27*D889))+ ('DGL 4'!$P$5/'DGL 4'!$B$28)*(1-EXP(-'DGL 4'!$B$28*D889))</f>
        <v>-17.398282501846847</v>
      </c>
      <c r="G889" s="21">
        <f>(F889+Systeme!$C$21)/Systeme!$C$18</f>
        <v>0.9965203434996307</v>
      </c>
      <c r="I889" s="8">
        <f>('DGL 4'!$P$7/'DGL 4'!$B$26)*(1-EXP(-'DGL 4'!$B$26*D889)) + ('DGL 4'!$P$8/'DGL 4'!$B$27)*(1-EXP(-'DGL 4'!$B$27*D889))+ ('DGL 4'!$P$9/'DGL 4'!$B$28)*(1-EXP(-'DGL 4'!$B$28*D889))</f>
        <v>17.39820483903026</v>
      </c>
      <c r="J889" s="21">
        <f>(I889+Systeme!$K$21)/Systeme!$K$18</f>
        <v>3.4796409678060518E-2</v>
      </c>
      <c r="L889" s="8">
        <f t="shared" si="26"/>
        <v>7.7616768484721141E-5</v>
      </c>
      <c r="M889" s="21">
        <f>(L889+Systeme!$S$21)/Systeme!$S$18</f>
        <v>1.5523353696944229E-7</v>
      </c>
      <c r="O889" s="8">
        <f>('DGL 4'!$P$15/'DGL 4'!$B$26)*(1-EXP(-'DGL 4'!$B$26*D889)) + ('DGL 4'!$P$16/'DGL 4'!$B$27)*(1-EXP(-'DGL 4'!$B$27*D889))+ ('DGL 4'!$P$17/'DGL 4'!$B$28)*(1-EXP(-'DGL 4'!$B$28*D889))</f>
        <v>4.6048101888865323E-8</v>
      </c>
      <c r="P889" s="21">
        <f>(O889+Systeme!$AA$21)/Systeme!$AA$18</f>
        <v>2.302405094443266E-11</v>
      </c>
    </row>
    <row r="890" spans="1:16" x14ac:dyDescent="0.25">
      <c r="A890" s="4">
        <f t="shared" si="27"/>
        <v>888</v>
      </c>
      <c r="D890" s="19">
        <f>A890*0.001 *Systeme!$G$6</f>
        <v>888</v>
      </c>
      <c r="F890" s="8">
        <f>('DGL 4'!$P$3/'DGL 4'!$B$26)*(1-EXP(-'DGL 4'!$B$26*D890)) + ('DGL 4'!$P$4/'DGL 4'!$B$27)*(1-EXP(-'DGL 4'!$B$27*D890))+ ('DGL 4'!$P$5/'DGL 4'!$B$28)*(1-EXP(-'DGL 4'!$B$28*D890))</f>
        <v>-17.417516557374288</v>
      </c>
      <c r="G890" s="21">
        <f>(F890+Systeme!$C$21)/Systeme!$C$18</f>
        <v>0.99651649668852516</v>
      </c>
      <c r="I890" s="8">
        <f>('DGL 4'!$P$7/'DGL 4'!$B$26)*(1-EXP(-'DGL 4'!$B$26*D890)) + ('DGL 4'!$P$8/'DGL 4'!$B$27)*(1-EXP(-'DGL 4'!$B$27*D890))+ ('DGL 4'!$P$9/'DGL 4'!$B$28)*(1-EXP(-'DGL 4'!$B$28*D890))</f>
        <v>17.417438720480373</v>
      </c>
      <c r="J890" s="21">
        <f>(I890+Systeme!$K$21)/Systeme!$K$18</f>
        <v>3.4834877440960747E-2</v>
      </c>
      <c r="L890" s="8">
        <f t="shared" si="26"/>
        <v>7.779069051960753E-5</v>
      </c>
      <c r="M890" s="21">
        <f>(L890+Systeme!$S$21)/Systeme!$S$18</f>
        <v>1.5558138103921506E-7</v>
      </c>
      <c r="O890" s="8">
        <f>('DGL 4'!$P$15/'DGL 4'!$B$26)*(1-EXP(-'DGL 4'!$B$26*D890)) + ('DGL 4'!$P$16/'DGL 4'!$B$27)*(1-EXP(-'DGL 4'!$B$27*D890))+ ('DGL 4'!$P$17/'DGL 4'!$B$28)*(1-EXP(-'DGL 4'!$B$28*D890))</f>
        <v>4.6203395554379051E-8</v>
      </c>
      <c r="P890" s="21">
        <f>(O890+Systeme!$AA$21)/Systeme!$AA$18</f>
        <v>2.3101697777189526E-11</v>
      </c>
    </row>
    <row r="891" spans="1:16" x14ac:dyDescent="0.25">
      <c r="A891" s="4">
        <f t="shared" si="27"/>
        <v>889</v>
      </c>
      <c r="D891" s="19">
        <f>A891*0.001 *Systeme!$G$6</f>
        <v>889</v>
      </c>
      <c r="F891" s="8">
        <f>('DGL 4'!$P$3/'DGL 4'!$B$26)*(1-EXP(-'DGL 4'!$B$26*D891)) + ('DGL 4'!$P$4/'DGL 4'!$B$27)*(1-EXP(-'DGL 4'!$B$27*D891))+ ('DGL 4'!$P$5/'DGL 4'!$B$28)*(1-EXP(-'DGL 4'!$B$28*D891))</f>
        <v>-17.436749766629102</v>
      </c>
      <c r="G891" s="21">
        <f>(F891+Systeme!$C$21)/Systeme!$C$18</f>
        <v>0.99651265004667422</v>
      </c>
      <c r="I891" s="8">
        <f>('DGL 4'!$P$7/'DGL 4'!$B$26)*(1-EXP(-'DGL 4'!$B$26*D891)) + ('DGL 4'!$P$8/'DGL 4'!$B$27)*(1-EXP(-'DGL 4'!$B$27*D891))+ ('DGL 4'!$P$9/'DGL 4'!$B$28)*(1-EXP(-'DGL 4'!$B$28*D891))</f>
        <v>17.436671755465337</v>
      </c>
      <c r="J891" s="21">
        <f>(I891+Systeme!$K$21)/Systeme!$K$18</f>
        <v>3.4873343510930674E-2</v>
      </c>
      <c r="L891" s="8">
        <f t="shared" si="26"/>
        <v>7.796480457848004E-5</v>
      </c>
      <c r="M891" s="21">
        <f>(L891+Systeme!$S$21)/Systeme!$S$18</f>
        <v>1.5592960915696008E-7</v>
      </c>
      <c r="O891" s="8">
        <f>('DGL 4'!$P$15/'DGL 4'!$B$26)*(1-EXP(-'DGL 4'!$B$26*D891)) + ('DGL 4'!$P$16/'DGL 4'!$B$27)*(1-EXP(-'DGL 4'!$B$27*D891))+ ('DGL 4'!$P$17/'DGL 4'!$B$28)*(1-EXP(-'DGL 4'!$B$28*D891))</f>
        <v>4.6359186788025308E-8</v>
      </c>
      <c r="P891" s="21">
        <f>(O891+Systeme!$AA$21)/Systeme!$AA$18</f>
        <v>2.3179593394012656E-11</v>
      </c>
    </row>
    <row r="892" spans="1:16" x14ac:dyDescent="0.25">
      <c r="A892" s="4">
        <f t="shared" si="27"/>
        <v>890</v>
      </c>
      <c r="D892" s="19">
        <f>A892*0.001 *Systeme!$G$6</f>
        <v>890</v>
      </c>
      <c r="F892" s="8">
        <f>('DGL 4'!$P$3/'DGL 4'!$B$26)*(1-EXP(-'DGL 4'!$B$26*D892)) + ('DGL 4'!$P$4/'DGL 4'!$B$27)*(1-EXP(-'DGL 4'!$B$27*D892))+ ('DGL 4'!$P$5/'DGL 4'!$B$28)*(1-EXP(-'DGL 4'!$B$28*D892))</f>
        <v>-17.455982129648305</v>
      </c>
      <c r="G892" s="21">
        <f>(F892+Systeme!$C$21)/Systeme!$C$18</f>
        <v>0.99650880357407046</v>
      </c>
      <c r="I892" s="8">
        <f>('DGL 4'!$P$7/'DGL 4'!$B$26)*(1-EXP(-'DGL 4'!$B$26*D892)) + ('DGL 4'!$P$8/'DGL 4'!$B$27)*(1-EXP(-'DGL 4'!$B$27*D892))+ ('DGL 4'!$P$9/'DGL 4'!$B$28)*(1-EXP(-'DGL 4'!$B$28*D892))</f>
        <v>17.45590394402236</v>
      </c>
      <c r="J892" s="21">
        <f>(I892+Systeme!$K$21)/Systeme!$K$18</f>
        <v>3.4911807888044717E-2</v>
      </c>
      <c r="L892" s="8">
        <f t="shared" si="26"/>
        <v>7.8139110608371493E-5</v>
      </c>
      <c r="M892" s="21">
        <f>(L892+Systeme!$S$21)/Systeme!$S$18</f>
        <v>1.56278221216743E-7</v>
      </c>
      <c r="O892" s="8">
        <f>('DGL 4'!$P$15/'DGL 4'!$B$26)*(1-EXP(-'DGL 4'!$B$26*D892)) + ('DGL 4'!$P$16/'DGL 4'!$B$27)*(1-EXP(-'DGL 4'!$B$27*D892))+ ('DGL 4'!$P$17/'DGL 4'!$B$28)*(1-EXP(-'DGL 4'!$B$28*D892))</f>
        <v>4.6515336710444694E-8</v>
      </c>
      <c r="P892" s="21">
        <f>(O892+Systeme!$AA$21)/Systeme!$AA$18</f>
        <v>2.3257668355222345E-11</v>
      </c>
    </row>
    <row r="893" spans="1:16" x14ac:dyDescent="0.25">
      <c r="A893" s="4">
        <f t="shared" si="27"/>
        <v>891</v>
      </c>
      <c r="D893" s="19">
        <f>A893*0.001 *Systeme!$G$6</f>
        <v>891</v>
      </c>
      <c r="F893" s="8">
        <f>('DGL 4'!$P$3/'DGL 4'!$B$26)*(1-EXP(-'DGL 4'!$B$26*D893)) + ('DGL 4'!$P$4/'DGL 4'!$B$27)*(1-EXP(-'DGL 4'!$B$27*D893))+ ('DGL 4'!$P$5/'DGL 4'!$B$28)*(1-EXP(-'DGL 4'!$B$28*D893))</f>
        <v>-17.475213646468976</v>
      </c>
      <c r="G893" s="21">
        <f>(F893+Systeme!$C$21)/Systeme!$C$18</f>
        <v>0.99650495727070632</v>
      </c>
      <c r="I893" s="8">
        <f>('DGL 4'!$P$7/'DGL 4'!$B$26)*(1-EXP(-'DGL 4'!$B$26*D893)) + ('DGL 4'!$P$8/'DGL 4'!$B$27)*(1-EXP(-'DGL 4'!$B$27*D893))+ ('DGL 4'!$P$9/'DGL 4'!$B$28)*(1-EXP(-'DGL 4'!$B$28*D893))</f>
        <v>17.475135286188685</v>
      </c>
      <c r="J893" s="21">
        <f>(I893+Systeme!$K$21)/Systeme!$K$18</f>
        <v>3.4950270572377373E-2</v>
      </c>
      <c r="L893" s="8">
        <f t="shared" si="26"/>
        <v>7.8313608584057275E-5</v>
      </c>
      <c r="M893" s="21">
        <f>(L893+Systeme!$S$21)/Systeme!$S$18</f>
        <v>1.5662721716811456E-7</v>
      </c>
      <c r="O893" s="8">
        <f>('DGL 4'!$P$15/'DGL 4'!$B$26)*(1-EXP(-'DGL 4'!$B$26*D893)) + ('DGL 4'!$P$16/'DGL 4'!$B$27)*(1-EXP(-'DGL 4'!$B$27*D893))+ ('DGL 4'!$P$17/'DGL 4'!$B$28)*(1-EXP(-'DGL 4'!$B$28*D893))</f>
        <v>4.6671707121422046E-8</v>
      </c>
      <c r="P893" s="21">
        <f>(O893+Systeme!$AA$21)/Systeme!$AA$18</f>
        <v>2.3335853560711022E-11</v>
      </c>
    </row>
    <row r="894" spans="1:16" x14ac:dyDescent="0.25">
      <c r="A894" s="4">
        <f t="shared" si="27"/>
        <v>892</v>
      </c>
      <c r="D894" s="19">
        <f>A894*0.001 *Systeme!$G$6</f>
        <v>892</v>
      </c>
      <c r="F894" s="8">
        <f>('DGL 4'!$P$3/'DGL 4'!$B$26)*(1-EXP(-'DGL 4'!$B$26*D894)) + ('DGL 4'!$P$4/'DGL 4'!$B$27)*(1-EXP(-'DGL 4'!$B$27*D894))+ ('DGL 4'!$P$5/'DGL 4'!$B$28)*(1-EXP(-'DGL 4'!$B$28*D894))</f>
        <v>-17.494444317128544</v>
      </c>
      <c r="G894" s="21">
        <f>(F894+Systeme!$C$21)/Systeme!$C$18</f>
        <v>0.99650111113657425</v>
      </c>
      <c r="I894" s="8">
        <f>('DGL 4'!$P$7/'DGL 4'!$B$26)*(1-EXP(-'DGL 4'!$B$26*D894)) + ('DGL 4'!$P$8/'DGL 4'!$B$27)*(1-EXP(-'DGL 4'!$B$27*D894))+ ('DGL 4'!$P$9/'DGL 4'!$B$28)*(1-EXP(-'DGL 4'!$B$28*D894))</f>
        <v>17.494365782001594</v>
      </c>
      <c r="J894" s="21">
        <f>(I894+Systeme!$K$21)/Systeme!$K$18</f>
        <v>3.4988731564003187E-2</v>
      </c>
      <c r="L894" s="8">
        <f t="shared" si="26"/>
        <v>7.848829851218311E-5</v>
      </c>
      <c r="M894" s="21">
        <f>(L894+Systeme!$S$21)/Systeme!$S$18</f>
        <v>1.5697659702436621E-7</v>
      </c>
      <c r="O894" s="8">
        <f>('DGL 4'!$P$15/'DGL 4'!$B$26)*(1-EXP(-'DGL 4'!$B$26*D894)) + ('DGL 4'!$P$16/'DGL 4'!$B$27)*(1-EXP(-'DGL 4'!$B$27*D894))+ ('DGL 4'!$P$17/'DGL 4'!$B$28)*(1-EXP(-'DGL 4'!$B$28*D894))</f>
        <v>4.682843703649256E-8</v>
      </c>
      <c r="P894" s="21">
        <f>(O894+Systeme!$AA$21)/Systeme!$AA$18</f>
        <v>2.3414218518246278E-11</v>
      </c>
    </row>
    <row r="895" spans="1:16" x14ac:dyDescent="0.25">
      <c r="A895" s="4">
        <f t="shared" si="27"/>
        <v>893</v>
      </c>
      <c r="D895" s="19">
        <f>A895*0.001 *Systeme!$G$6</f>
        <v>893</v>
      </c>
      <c r="F895" s="8">
        <f>('DGL 4'!$P$3/'DGL 4'!$B$26)*(1-EXP(-'DGL 4'!$B$26*D895)) + ('DGL 4'!$P$4/'DGL 4'!$B$27)*(1-EXP(-'DGL 4'!$B$27*D895))+ ('DGL 4'!$P$5/'DGL 4'!$B$28)*(1-EXP(-'DGL 4'!$B$28*D895))</f>
        <v>-17.513674141664346</v>
      </c>
      <c r="G895" s="21">
        <f>(F895+Systeme!$C$21)/Systeme!$C$18</f>
        <v>0.99649726517166715</v>
      </c>
      <c r="I895" s="8">
        <f>('DGL 4'!$P$7/'DGL 4'!$B$26)*(1-EXP(-'DGL 4'!$B$26*D895)) + ('DGL 4'!$P$8/'DGL 4'!$B$27)*(1-EXP(-'DGL 4'!$B$27*D895))+ ('DGL 4'!$P$9/'DGL 4'!$B$28)*(1-EXP(-'DGL 4'!$B$28*D895))</f>
        <v>17.513595431498246</v>
      </c>
      <c r="J895" s="21">
        <f>(I895+Systeme!$K$21)/Systeme!$K$18</f>
        <v>3.5027190862996493E-2</v>
      </c>
      <c r="L895" s="8">
        <f t="shared" si="26"/>
        <v>7.8663180434412287E-5</v>
      </c>
      <c r="M895" s="21">
        <f>(L895+Systeme!$S$21)/Systeme!$S$18</f>
        <v>1.5732636086882456E-7</v>
      </c>
      <c r="O895" s="8">
        <f>('DGL 4'!$P$15/'DGL 4'!$B$26)*(1-EXP(-'DGL 4'!$B$26*D895)) + ('DGL 4'!$P$16/'DGL 4'!$B$27)*(1-EXP(-'DGL 4'!$B$27*D895))+ ('DGL 4'!$P$17/'DGL 4'!$B$28)*(1-EXP(-'DGL 4'!$B$28*D895))</f>
        <v>4.698566598076645E-8</v>
      </c>
      <c r="P895" s="21">
        <f>(O895+Systeme!$AA$21)/Systeme!$AA$18</f>
        <v>2.3492832990383226E-11</v>
      </c>
    </row>
    <row r="896" spans="1:16" x14ac:dyDescent="0.25">
      <c r="A896" s="4">
        <f t="shared" si="27"/>
        <v>894</v>
      </c>
      <c r="D896" s="19">
        <f>A896*0.001 *Systeme!$G$6</f>
        <v>894</v>
      </c>
      <c r="F896" s="8">
        <f>('DGL 4'!$P$3/'DGL 4'!$B$26)*(1-EXP(-'DGL 4'!$B$26*D896)) + ('DGL 4'!$P$4/'DGL 4'!$B$27)*(1-EXP(-'DGL 4'!$B$27*D896))+ ('DGL 4'!$P$5/'DGL 4'!$B$28)*(1-EXP(-'DGL 4'!$B$28*D896))</f>
        <v>-17.532903120113389</v>
      </c>
      <c r="G896" s="21">
        <f>(F896+Systeme!$C$21)/Systeme!$C$18</f>
        <v>0.99649341937597724</v>
      </c>
      <c r="I896" s="8">
        <f>('DGL 4'!$P$7/'DGL 4'!$B$26)*(1-EXP(-'DGL 4'!$B$26*D896)) + ('DGL 4'!$P$8/'DGL 4'!$B$27)*(1-EXP(-'DGL 4'!$B$27*D896))+ ('DGL 4'!$P$9/'DGL 4'!$B$28)*(1-EXP(-'DGL 4'!$B$28*D896))</f>
        <v>17.532824234716013</v>
      </c>
      <c r="J896" s="21">
        <f>(I896+Systeme!$K$21)/Systeme!$K$18</f>
        <v>3.5065648469432026E-2</v>
      </c>
      <c r="L896" s="8">
        <f t="shared" si="26"/>
        <v>7.8838254258918952E-5</v>
      </c>
      <c r="M896" s="21">
        <f>(L896+Systeme!$S$21)/Systeme!$S$18</f>
        <v>1.5767650851783791E-7</v>
      </c>
      <c r="O896" s="8">
        <f>('DGL 4'!$P$15/'DGL 4'!$B$26)*(1-EXP(-'DGL 4'!$B$26*D896)) + ('DGL 4'!$P$16/'DGL 4'!$B$27)*(1-EXP(-'DGL 4'!$B$27*D896))+ ('DGL 4'!$P$17/'DGL 4'!$B$28)*(1-EXP(-'DGL 4'!$B$28*D896))</f>
        <v>4.71431162978736E-8</v>
      </c>
      <c r="P896" s="21">
        <f>(O896+Systeme!$AA$21)/Systeme!$AA$18</f>
        <v>2.35715581489368E-11</v>
      </c>
    </row>
    <row r="897" spans="1:16" x14ac:dyDescent="0.25">
      <c r="A897" s="4">
        <f t="shared" si="27"/>
        <v>895</v>
      </c>
      <c r="D897" s="19">
        <f>A897*0.001 *Systeme!$G$6</f>
        <v>895</v>
      </c>
      <c r="F897" s="8">
        <f>('DGL 4'!$P$3/'DGL 4'!$B$26)*(1-EXP(-'DGL 4'!$B$26*D897)) + ('DGL 4'!$P$4/'DGL 4'!$B$27)*(1-EXP(-'DGL 4'!$B$27*D897))+ ('DGL 4'!$P$5/'DGL 4'!$B$28)*(1-EXP(-'DGL 4'!$B$28*D897))</f>
        <v>-17.552131252512968</v>
      </c>
      <c r="G897" s="21">
        <f>(F897+Systeme!$C$21)/Systeme!$C$18</f>
        <v>0.99648957374949731</v>
      </c>
      <c r="I897" s="8">
        <f>('DGL 4'!$P$7/'DGL 4'!$B$26)*(1-EXP(-'DGL 4'!$B$26*D897)) + ('DGL 4'!$P$8/'DGL 4'!$B$27)*(1-EXP(-'DGL 4'!$B$27*D897))+ ('DGL 4'!$P$9/'DGL 4'!$B$28)*(1-EXP(-'DGL 4'!$B$28*D897))</f>
        <v>17.552052191692024</v>
      </c>
      <c r="J897" s="21">
        <f>(I897+Systeme!$K$21)/Systeme!$K$18</f>
        <v>3.5104104383384051E-2</v>
      </c>
      <c r="L897" s="8">
        <f t="shared" si="26"/>
        <v>7.9013520016708687E-5</v>
      </c>
      <c r="M897" s="21">
        <f>(L897+Systeme!$S$21)/Systeme!$S$18</f>
        <v>1.5802704003341738E-7</v>
      </c>
      <c r="O897" s="8">
        <f>('DGL 4'!$P$15/'DGL 4'!$B$26)*(1-EXP(-'DGL 4'!$B$26*D897)) + ('DGL 4'!$P$16/'DGL 4'!$B$27)*(1-EXP(-'DGL 4'!$B$27*D897))+ ('DGL 4'!$P$17/'DGL 4'!$B$28)*(1-EXP(-'DGL 4'!$B$28*D897))</f>
        <v>4.7300927512490543E-8</v>
      </c>
      <c r="P897" s="21">
        <f>(O897+Systeme!$AA$21)/Systeme!$AA$18</f>
        <v>2.365046375624527E-11</v>
      </c>
    </row>
    <row r="898" spans="1:16" x14ac:dyDescent="0.25">
      <c r="A898" s="4">
        <f t="shared" si="27"/>
        <v>896</v>
      </c>
      <c r="D898" s="19">
        <f>A898*0.001 *Systeme!$G$6</f>
        <v>896</v>
      </c>
      <c r="F898" s="8">
        <f>('DGL 4'!$P$3/'DGL 4'!$B$26)*(1-EXP(-'DGL 4'!$B$26*D898)) + ('DGL 4'!$P$4/'DGL 4'!$B$27)*(1-EXP(-'DGL 4'!$B$27*D898))+ ('DGL 4'!$P$5/'DGL 4'!$B$28)*(1-EXP(-'DGL 4'!$B$28*D898))</f>
        <v>-17.571358538900405</v>
      </c>
      <c r="G898" s="21">
        <f>(F898+Systeme!$C$21)/Systeme!$C$18</f>
        <v>0.99648572829221993</v>
      </c>
      <c r="I898" s="8">
        <f>('DGL 4'!$P$7/'DGL 4'!$B$26)*(1-EXP(-'DGL 4'!$B$26*D898)) + ('DGL 4'!$P$8/'DGL 4'!$B$27)*(1-EXP(-'DGL 4'!$B$27*D898))+ ('DGL 4'!$P$9/'DGL 4'!$B$28)*(1-EXP(-'DGL 4'!$B$28*D898))</f>
        <v>17.571279302463598</v>
      </c>
      <c r="J898" s="21">
        <f>(I898+Systeme!$K$21)/Systeme!$K$18</f>
        <v>3.5142558604927196E-2</v>
      </c>
      <c r="L898" s="8">
        <f t="shared" si="26"/>
        <v>7.918897770771427E-5</v>
      </c>
      <c r="M898" s="21">
        <f>(L898+Systeme!$S$21)/Systeme!$S$18</f>
        <v>1.5837795541542854E-7</v>
      </c>
      <c r="O898" s="8">
        <f>('DGL 4'!$P$15/'DGL 4'!$B$26)*(1-EXP(-'DGL 4'!$B$26*D898)) + ('DGL 4'!$P$16/'DGL 4'!$B$27)*(1-EXP(-'DGL 4'!$B$27*D898))+ ('DGL 4'!$P$17/'DGL 4'!$B$28)*(1-EXP(-'DGL 4'!$B$28*D898))</f>
        <v>4.7459099691837814E-8</v>
      </c>
      <c r="P898" s="21">
        <f>(O898+Systeme!$AA$21)/Systeme!$AA$18</f>
        <v>2.3729549845918906E-11</v>
      </c>
    </row>
    <row r="899" spans="1:16" x14ac:dyDescent="0.25">
      <c r="A899" s="4">
        <f t="shared" si="27"/>
        <v>897</v>
      </c>
      <c r="D899" s="19">
        <f>A899*0.001 *Systeme!$G$6</f>
        <v>897</v>
      </c>
      <c r="F899" s="8">
        <f>('DGL 4'!$P$3/'DGL 4'!$B$26)*(1-EXP(-'DGL 4'!$B$26*D899)) + ('DGL 4'!$P$4/'DGL 4'!$B$27)*(1-EXP(-'DGL 4'!$B$27*D899))+ ('DGL 4'!$P$5/'DGL 4'!$B$28)*(1-EXP(-'DGL 4'!$B$28*D899))</f>
        <v>-17.590584979312879</v>
      </c>
      <c r="G899" s="21">
        <f>(F899+Systeme!$C$21)/Systeme!$C$18</f>
        <v>0.99648188300413754</v>
      </c>
      <c r="I899" s="8">
        <f>('DGL 4'!$P$7/'DGL 4'!$B$26)*(1-EXP(-'DGL 4'!$B$26*D899)) + ('DGL 4'!$P$8/'DGL 4'!$B$27)*(1-EXP(-'DGL 4'!$B$27*D899))+ ('DGL 4'!$P$9/'DGL 4'!$B$28)*(1-EXP(-'DGL 4'!$B$28*D899))</f>
        <v>17.590505567067932</v>
      </c>
      <c r="J899" s="21">
        <f>(I899+Systeme!$K$21)/Systeme!$K$18</f>
        <v>3.5181011134135867E-2</v>
      </c>
      <c r="L899" s="8">
        <f t="shared" si="26"/>
        <v>7.93646273134236E-5</v>
      </c>
      <c r="M899" s="21">
        <f>(L899+Systeme!$S$21)/Systeme!$S$18</f>
        <v>1.587292546268472E-7</v>
      </c>
      <c r="O899" s="8">
        <f>('DGL 4'!$P$15/'DGL 4'!$B$26)*(1-EXP(-'DGL 4'!$B$26*D899)) + ('DGL 4'!$P$16/'DGL 4'!$B$27)*(1-EXP(-'DGL 4'!$B$27*D899))+ ('DGL 4'!$P$17/'DGL 4'!$B$28)*(1-EXP(-'DGL 4'!$B$28*D899))</f>
        <v>4.7617633584448593E-8</v>
      </c>
      <c r="P899" s="21">
        <f>(O899+Systeme!$AA$21)/Systeme!$AA$18</f>
        <v>2.3808816792224297E-11</v>
      </c>
    </row>
    <row r="900" spans="1:16" x14ac:dyDescent="0.25">
      <c r="A900" s="4">
        <f t="shared" si="27"/>
        <v>898</v>
      </c>
      <c r="D900" s="19">
        <f>A900*0.001 *Systeme!$G$6</f>
        <v>898</v>
      </c>
      <c r="F900" s="8">
        <f>('DGL 4'!$P$3/'DGL 4'!$B$26)*(1-EXP(-'DGL 4'!$B$26*D900)) + ('DGL 4'!$P$4/'DGL 4'!$B$27)*(1-EXP(-'DGL 4'!$B$27*D900))+ ('DGL 4'!$P$5/'DGL 4'!$B$28)*(1-EXP(-'DGL 4'!$B$28*D900))</f>
        <v>-17.609810573787616</v>
      </c>
      <c r="G900" s="21">
        <f>(F900+Systeme!$C$21)/Systeme!$C$18</f>
        <v>0.99647803788524247</v>
      </c>
      <c r="I900" s="8">
        <f>('DGL 4'!$P$7/'DGL 4'!$B$26)*(1-EXP(-'DGL 4'!$B$26*D900)) + ('DGL 4'!$P$8/'DGL 4'!$B$27)*(1-EXP(-'DGL 4'!$B$27*D900))+ ('DGL 4'!$P$9/'DGL 4'!$B$28)*(1-EXP(-'DGL 4'!$B$28*D900))</f>
        <v>17.609730985542267</v>
      </c>
      <c r="J900" s="21">
        <f>(I900+Systeme!$K$21)/Systeme!$K$18</f>
        <v>3.5219461971084533E-2</v>
      </c>
      <c r="L900" s="8">
        <f t="shared" ref="L900:L963" si="28">-(F900+I900+O900)</f>
        <v>7.9540468819388165E-5</v>
      </c>
      <c r="M900" s="21">
        <f>(L900+Systeme!$S$21)/Systeme!$S$18</f>
        <v>1.5908093763877632E-7</v>
      </c>
      <c r="O900" s="8">
        <f>('DGL 4'!$P$15/'DGL 4'!$B$26)*(1-EXP(-'DGL 4'!$B$26*D900)) + ('DGL 4'!$P$16/'DGL 4'!$B$27)*(1-EXP(-'DGL 4'!$B$27*D900))+ ('DGL 4'!$P$17/'DGL 4'!$B$28)*(1-EXP(-'DGL 4'!$B$28*D900))</f>
        <v>4.7776529427979997E-8</v>
      </c>
      <c r="P900" s="21">
        <f>(O900+Systeme!$AA$21)/Systeme!$AA$18</f>
        <v>2.388826471399E-11</v>
      </c>
    </row>
    <row r="901" spans="1:16" x14ac:dyDescent="0.25">
      <c r="A901" s="4">
        <f t="shared" ref="A901:A964" si="29">A900+1</f>
        <v>899</v>
      </c>
      <c r="D901" s="19">
        <f>A901*0.001 *Systeme!$G$6</f>
        <v>899</v>
      </c>
      <c r="F901" s="8">
        <f>('DGL 4'!$P$3/'DGL 4'!$B$26)*(1-EXP(-'DGL 4'!$B$26*D901)) + ('DGL 4'!$P$4/'DGL 4'!$B$27)*(1-EXP(-'DGL 4'!$B$27*D901))+ ('DGL 4'!$P$5/'DGL 4'!$B$28)*(1-EXP(-'DGL 4'!$B$28*D901))</f>
        <v>-17.629035322361894</v>
      </c>
      <c r="G901" s="21">
        <f>(F901+Systeme!$C$21)/Systeme!$C$18</f>
        <v>0.99647419293552753</v>
      </c>
      <c r="I901" s="8">
        <f>('DGL 4'!$P$7/'DGL 4'!$B$26)*(1-EXP(-'DGL 4'!$B$26*D901)) + ('DGL 4'!$P$8/'DGL 4'!$B$27)*(1-EXP(-'DGL 4'!$B$27*D901))+ ('DGL 4'!$P$9/'DGL 4'!$B$28)*(1-EXP(-'DGL 4'!$B$28*D901))</f>
        <v>17.628955557923877</v>
      </c>
      <c r="J901" s="21">
        <f>(I901+Systeme!$K$21)/Systeme!$K$18</f>
        <v>3.5257911115847758E-2</v>
      </c>
      <c r="L901" s="8">
        <f t="shared" si="28"/>
        <v>7.9716502228923021E-5</v>
      </c>
      <c r="M901" s="21">
        <f>(L901+Systeme!$S$21)/Systeme!$S$18</f>
        <v>1.5943300445784604E-7</v>
      </c>
      <c r="O901" s="8">
        <f>('DGL 4'!$P$15/'DGL 4'!$B$26)*(1-EXP(-'DGL 4'!$B$26*D901)) + ('DGL 4'!$P$16/'DGL 4'!$B$27)*(1-EXP(-'DGL 4'!$B$27*D901))+ ('DGL 4'!$P$17/'DGL 4'!$B$28)*(1-EXP(-'DGL 4'!$B$28*D901))</f>
        <v>4.7935787460089141E-8</v>
      </c>
      <c r="P901" s="21">
        <f>(O901+Systeme!$AA$21)/Systeme!$AA$18</f>
        <v>2.3967893730044571E-11</v>
      </c>
    </row>
    <row r="902" spans="1:16" x14ac:dyDescent="0.25">
      <c r="A902" s="4">
        <f t="shared" si="29"/>
        <v>900</v>
      </c>
      <c r="D902" s="19">
        <f>A902*0.001 *Systeme!$G$6</f>
        <v>900</v>
      </c>
      <c r="F902" s="8">
        <f>('DGL 4'!$P$3/'DGL 4'!$B$26)*(1-EXP(-'DGL 4'!$B$26*D902)) + ('DGL 4'!$P$4/'DGL 4'!$B$27)*(1-EXP(-'DGL 4'!$B$27*D902))+ ('DGL 4'!$P$5/'DGL 4'!$B$28)*(1-EXP(-'DGL 4'!$B$28*D902))</f>
        <v>-17.648259225072731</v>
      </c>
      <c r="G902" s="21">
        <f>(F902+Systeme!$C$21)/Systeme!$C$18</f>
        <v>0.99647034815498536</v>
      </c>
      <c r="I902" s="8">
        <f>('DGL 4'!$P$7/'DGL 4'!$B$26)*(1-EXP(-'DGL 4'!$B$26*D902)) + ('DGL 4'!$P$8/'DGL 4'!$B$27)*(1-EXP(-'DGL 4'!$B$27*D902))+ ('DGL 4'!$P$9/'DGL 4'!$B$28)*(1-EXP(-'DGL 4'!$B$28*D902))</f>
        <v>17.648179284249967</v>
      </c>
      <c r="J902" s="21">
        <f>(I902+Systeme!$K$21)/Systeme!$K$18</f>
        <v>3.5296358568499935E-2</v>
      </c>
      <c r="L902" s="8">
        <f t="shared" si="28"/>
        <v>7.9892727495656408E-5</v>
      </c>
      <c r="M902" s="21">
        <f>(L902+Systeme!$S$21)/Systeme!$S$18</f>
        <v>1.5978545499131281E-7</v>
      </c>
      <c r="O902" s="8">
        <f>('DGL 4'!$P$15/'DGL 4'!$B$26)*(1-EXP(-'DGL 4'!$B$26*D902)) + ('DGL 4'!$P$16/'DGL 4'!$B$27)*(1-EXP(-'DGL 4'!$B$27*D902))+ ('DGL 4'!$P$17/'DGL 4'!$B$28)*(1-EXP(-'DGL 4'!$B$28*D902))</f>
        <v>4.8095269311425326E-8</v>
      </c>
      <c r="P902" s="21">
        <f>(O902+Systeme!$AA$21)/Systeme!$AA$18</f>
        <v>2.4047634655712664E-11</v>
      </c>
    </row>
    <row r="903" spans="1:16" x14ac:dyDescent="0.25">
      <c r="A903" s="4">
        <f t="shared" si="29"/>
        <v>901</v>
      </c>
      <c r="D903" s="19">
        <f>A903*0.001 *Systeme!$G$6</f>
        <v>901</v>
      </c>
      <c r="F903" s="8">
        <f>('DGL 4'!$P$3/'DGL 4'!$B$26)*(1-EXP(-'DGL 4'!$B$26*D903)) + ('DGL 4'!$P$4/'DGL 4'!$B$27)*(1-EXP(-'DGL 4'!$B$27*D903))+ ('DGL 4'!$P$5/'DGL 4'!$B$28)*(1-EXP(-'DGL 4'!$B$28*D903))</f>
        <v>-17.667482281957675</v>
      </c>
      <c r="G903" s="21">
        <f>(F903+Systeme!$C$21)/Systeme!$C$18</f>
        <v>0.99646650354360844</v>
      </c>
      <c r="I903" s="8">
        <f>('DGL 4'!$P$7/'DGL 4'!$B$26)*(1-EXP(-'DGL 4'!$B$26*D903)) + ('DGL 4'!$P$8/'DGL 4'!$B$27)*(1-EXP(-'DGL 4'!$B$27*D903))+ ('DGL 4'!$P$9/'DGL 4'!$B$28)*(1-EXP(-'DGL 4'!$B$28*D903))</f>
        <v>17.667402164557743</v>
      </c>
      <c r="J903" s="21">
        <f>(I903+Systeme!$K$21)/Systeme!$K$18</f>
        <v>3.5334804329115482E-2</v>
      </c>
      <c r="L903" s="8">
        <f t="shared" si="28"/>
        <v>8.0069144678794005E-5</v>
      </c>
      <c r="M903" s="21">
        <f>(L903+Systeme!$S$21)/Systeme!$S$18</f>
        <v>1.60138289357588E-7</v>
      </c>
      <c r="O903" s="8">
        <f>('DGL 4'!$P$15/'DGL 4'!$B$26)*(1-EXP(-'DGL 4'!$B$26*D903)) + ('DGL 4'!$P$16/'DGL 4'!$B$27)*(1-EXP(-'DGL 4'!$B$27*D903))+ ('DGL 4'!$P$17/'DGL 4'!$B$28)*(1-EXP(-'DGL 4'!$B$28*D903))</f>
        <v>4.8255253284109484E-8</v>
      </c>
      <c r="P903" s="21">
        <f>(O903+Systeme!$AA$21)/Systeme!$AA$18</f>
        <v>2.4127626642054743E-11</v>
      </c>
    </row>
    <row r="904" spans="1:16" x14ac:dyDescent="0.25">
      <c r="A904" s="4">
        <f t="shared" si="29"/>
        <v>902</v>
      </c>
      <c r="D904" s="19">
        <f>A904*0.001 *Systeme!$G$6</f>
        <v>902</v>
      </c>
      <c r="F904" s="8">
        <f>('DGL 4'!$P$3/'DGL 4'!$B$26)*(1-EXP(-'DGL 4'!$B$26*D904)) + ('DGL 4'!$P$4/'DGL 4'!$B$27)*(1-EXP(-'DGL 4'!$B$27*D904))+ ('DGL 4'!$P$5/'DGL 4'!$B$28)*(1-EXP(-'DGL 4'!$B$28*D904))</f>
        <v>-17.686704493053842</v>
      </c>
      <c r="G904" s="21">
        <f>(F904+Systeme!$C$21)/Systeme!$C$18</f>
        <v>0.9964626591013892</v>
      </c>
      <c r="I904" s="8">
        <f>('DGL 4'!$P$7/'DGL 4'!$B$26)*(1-EXP(-'DGL 4'!$B$26*D904)) + ('DGL 4'!$P$8/'DGL 4'!$B$27)*(1-EXP(-'DGL 4'!$B$27*D904))+ ('DGL 4'!$P$9/'DGL 4'!$B$28)*(1-EXP(-'DGL 4'!$B$28*D904))</f>
        <v>17.686624198884509</v>
      </c>
      <c r="J904" s="21">
        <f>(I904+Systeme!$K$21)/Systeme!$K$18</f>
        <v>3.5373248397769015E-2</v>
      </c>
      <c r="L904" s="8">
        <f t="shared" si="28"/>
        <v>8.0245753732474494E-5</v>
      </c>
      <c r="M904" s="21">
        <f>(L904+Systeme!$S$21)/Systeme!$S$18</f>
        <v>1.6049150746494897E-7</v>
      </c>
      <c r="O904" s="8">
        <f>('DGL 4'!$P$15/'DGL 4'!$B$26)*(1-EXP(-'DGL 4'!$B$26*D904)) + ('DGL 4'!$P$16/'DGL 4'!$B$27)*(1-EXP(-'DGL 4'!$B$27*D904))+ ('DGL 4'!$P$17/'DGL 4'!$B$28)*(1-EXP(-'DGL 4'!$B$28*D904))</f>
        <v>4.8415600498348532E-8</v>
      </c>
      <c r="P904" s="21">
        <f>(O904+Systeme!$AA$21)/Systeme!$AA$18</f>
        <v>2.4207800249174265E-11</v>
      </c>
    </row>
    <row r="905" spans="1:16" x14ac:dyDescent="0.25">
      <c r="A905" s="4">
        <f t="shared" si="29"/>
        <v>903</v>
      </c>
      <c r="D905" s="19">
        <f>A905*0.001 *Systeme!$G$6</f>
        <v>903</v>
      </c>
      <c r="F905" s="8">
        <f>('DGL 4'!$P$3/'DGL 4'!$B$26)*(1-EXP(-'DGL 4'!$B$26*D905)) + ('DGL 4'!$P$4/'DGL 4'!$B$27)*(1-EXP(-'DGL 4'!$B$27*D905))+ ('DGL 4'!$P$5/'DGL 4'!$B$28)*(1-EXP(-'DGL 4'!$B$28*D905))</f>
        <v>-17.705925858398206</v>
      </c>
      <c r="G905" s="21">
        <f>(F905+Systeme!$C$21)/Systeme!$C$18</f>
        <v>0.99645881482832033</v>
      </c>
      <c r="I905" s="8">
        <f>('DGL 4'!$P$7/'DGL 4'!$B$26)*(1-EXP(-'DGL 4'!$B$26*D905)) + ('DGL 4'!$P$8/'DGL 4'!$B$27)*(1-EXP(-'DGL 4'!$B$27*D905))+ ('DGL 4'!$P$9/'DGL 4'!$B$28)*(1-EXP(-'DGL 4'!$B$28*D905))</f>
        <v>17.705845387267413</v>
      </c>
      <c r="J905" s="21">
        <f>(I905+Systeme!$K$21)/Systeme!$K$18</f>
        <v>3.5411690774534828E-2</v>
      </c>
      <c r="L905" s="8">
        <f t="shared" si="28"/>
        <v>8.0422554620814685E-5</v>
      </c>
      <c r="M905" s="21">
        <f>(L905+Systeme!$S$21)/Systeme!$S$18</f>
        <v>1.6084510924162936E-7</v>
      </c>
      <c r="O905" s="8">
        <f>('DGL 4'!$P$15/'DGL 4'!$B$26)*(1-EXP(-'DGL 4'!$B$26*D905)) + ('DGL 4'!$P$16/'DGL 4'!$B$27)*(1-EXP(-'DGL 4'!$B$27*D905))+ ('DGL 4'!$P$17/'DGL 4'!$B$28)*(1-EXP(-'DGL 4'!$B$28*D905))</f>
        <v>4.8576172754360991E-8</v>
      </c>
      <c r="P905" s="21">
        <f>(O905+Systeme!$AA$21)/Systeme!$AA$18</f>
        <v>2.4288086377180495E-11</v>
      </c>
    </row>
    <row r="906" spans="1:16" x14ac:dyDescent="0.25">
      <c r="A906" s="4">
        <f t="shared" si="29"/>
        <v>904</v>
      </c>
      <c r="D906" s="19">
        <f>A906*0.001 *Systeme!$G$6</f>
        <v>904</v>
      </c>
      <c r="F906" s="8">
        <f>('DGL 4'!$P$3/'DGL 4'!$B$26)*(1-EXP(-'DGL 4'!$B$26*D906)) + ('DGL 4'!$P$4/'DGL 4'!$B$27)*(1-EXP(-'DGL 4'!$B$27*D906))+ ('DGL 4'!$P$5/'DGL 4'!$B$28)*(1-EXP(-'DGL 4'!$B$28*D906))</f>
        <v>-17.725146378028402</v>
      </c>
      <c r="G906" s="21">
        <f>(F906+Systeme!$C$21)/Systeme!$C$18</f>
        <v>0.99645497072439426</v>
      </c>
      <c r="I906" s="8">
        <f>('DGL 4'!$P$7/'DGL 4'!$B$26)*(1-EXP(-'DGL 4'!$B$26*D906)) + ('DGL 4'!$P$8/'DGL 4'!$B$27)*(1-EXP(-'DGL 4'!$B$27*D906))+ ('DGL 4'!$P$9/'DGL 4'!$B$28)*(1-EXP(-'DGL 4'!$B$28*D906))</f>
        <v>17.725065729743765</v>
      </c>
      <c r="J906" s="21">
        <f>(I906+Systeme!$K$21)/Systeme!$K$18</f>
        <v>3.5450131459487527E-2</v>
      </c>
      <c r="L906" s="8">
        <f t="shared" si="28"/>
        <v>8.0599547388978537E-5</v>
      </c>
      <c r="M906" s="21">
        <f>(L906+Systeme!$S$21)/Systeme!$S$18</f>
        <v>1.6119909477795708E-7</v>
      </c>
      <c r="O906" s="8">
        <f>('DGL 4'!$P$15/'DGL 4'!$B$26)*(1-EXP(-'DGL 4'!$B$26*D906)) + ('DGL 4'!$P$16/'DGL 4'!$B$27)*(1-EXP(-'DGL 4'!$B$27*D906))+ ('DGL 4'!$P$17/'DGL 4'!$B$28)*(1-EXP(-'DGL 4'!$B$28*D906))</f>
        <v>4.8737248185132254E-8</v>
      </c>
      <c r="P906" s="21">
        <f>(O906+Systeme!$AA$21)/Systeme!$AA$18</f>
        <v>2.4368624092566127E-11</v>
      </c>
    </row>
    <row r="907" spans="1:16" x14ac:dyDescent="0.25">
      <c r="A907" s="4">
        <f t="shared" si="29"/>
        <v>905</v>
      </c>
      <c r="D907" s="19">
        <f>A907*0.001 *Systeme!$G$6</f>
        <v>905</v>
      </c>
      <c r="F907" s="8">
        <f>('DGL 4'!$P$3/'DGL 4'!$B$26)*(1-EXP(-'DGL 4'!$B$26*D907)) + ('DGL 4'!$P$4/'DGL 4'!$B$27)*(1-EXP(-'DGL 4'!$B$27*D907))+ ('DGL 4'!$P$5/'DGL 4'!$B$28)*(1-EXP(-'DGL 4'!$B$28*D907))</f>
        <v>-17.744366051981249</v>
      </c>
      <c r="G907" s="21">
        <f>(F907+Systeme!$C$21)/Systeme!$C$18</f>
        <v>0.99645112678960379</v>
      </c>
      <c r="I907" s="8">
        <f>('DGL 4'!$P$7/'DGL 4'!$B$26)*(1-EXP(-'DGL 4'!$B$26*D907)) + ('DGL 4'!$P$8/'DGL 4'!$B$27)*(1-EXP(-'DGL 4'!$B$27*D907))+ ('DGL 4'!$P$9/'DGL 4'!$B$28)*(1-EXP(-'DGL 4'!$B$28*D907))</f>
        <v>17.744285226350726</v>
      </c>
      <c r="J907" s="21">
        <f>(I907+Systeme!$K$21)/Systeme!$K$18</f>
        <v>3.548857045270145E-2</v>
      </c>
      <c r="L907" s="8">
        <f t="shared" si="28"/>
        <v>8.0776731973394075E-5</v>
      </c>
      <c r="M907" s="21">
        <f>(L907+Systeme!$S$21)/Systeme!$S$18</f>
        <v>1.6155346394678815E-7</v>
      </c>
      <c r="O907" s="8">
        <f>('DGL 4'!$P$15/'DGL 4'!$B$26)*(1-EXP(-'DGL 4'!$B$26*D907)) + ('DGL 4'!$P$16/'DGL 4'!$B$27)*(1-EXP(-'DGL 4'!$B$27*D907))+ ('DGL 4'!$P$17/'DGL 4'!$B$28)*(1-EXP(-'DGL 4'!$B$28*D907))</f>
        <v>4.8898549302126698E-8</v>
      </c>
      <c r="P907" s="21">
        <f>(O907+Systeme!$AA$21)/Systeme!$AA$18</f>
        <v>2.444927465106335E-11</v>
      </c>
    </row>
    <row r="908" spans="1:16" x14ac:dyDescent="0.25">
      <c r="A908" s="4">
        <f t="shared" si="29"/>
        <v>906</v>
      </c>
      <c r="D908" s="19">
        <f>A908*0.001 *Systeme!$G$6</f>
        <v>906</v>
      </c>
      <c r="F908" s="8">
        <f>('DGL 4'!$P$3/'DGL 4'!$B$26)*(1-EXP(-'DGL 4'!$B$26*D908)) + ('DGL 4'!$P$4/'DGL 4'!$B$27)*(1-EXP(-'DGL 4'!$B$27*D908))+ ('DGL 4'!$P$5/'DGL 4'!$B$28)*(1-EXP(-'DGL 4'!$B$28*D908))</f>
        <v>-17.763584880294179</v>
      </c>
      <c r="G908" s="21">
        <f>(F908+Systeme!$C$21)/Systeme!$C$18</f>
        <v>0.99644728302394125</v>
      </c>
      <c r="I908" s="8">
        <f>('DGL 4'!$P$7/'DGL 4'!$B$26)*(1-EXP(-'DGL 4'!$B$26*D908)) + ('DGL 4'!$P$8/'DGL 4'!$B$27)*(1-EXP(-'DGL 4'!$B$27*D908))+ ('DGL 4'!$P$9/'DGL 4'!$B$28)*(1-EXP(-'DGL 4'!$B$28*D908))</f>
        <v>17.763503877125569</v>
      </c>
      <c r="J908" s="21">
        <f>(I908+Systeme!$K$21)/Systeme!$K$18</f>
        <v>3.552700775425114E-2</v>
      </c>
      <c r="L908" s="8">
        <f t="shared" si="28"/>
        <v>8.095410839457657E-5</v>
      </c>
      <c r="M908" s="21">
        <f>(L908+Systeme!$S$21)/Systeme!$S$18</f>
        <v>1.6190821678915313E-7</v>
      </c>
      <c r="O908" s="8">
        <f>('DGL 4'!$P$15/'DGL 4'!$B$26)*(1-EXP(-'DGL 4'!$B$26*D908)) + ('DGL 4'!$P$16/'DGL 4'!$B$27)*(1-EXP(-'DGL 4'!$B$27*D908))+ ('DGL 4'!$P$17/'DGL 4'!$B$28)*(1-EXP(-'DGL 4'!$B$28*D908))</f>
        <v>4.9060215462186363E-8</v>
      </c>
      <c r="P908" s="21">
        <f>(O908+Systeme!$AA$21)/Systeme!$AA$18</f>
        <v>2.4530107731093182E-11</v>
      </c>
    </row>
    <row r="909" spans="1:16" x14ac:dyDescent="0.25">
      <c r="A909" s="4">
        <f t="shared" si="29"/>
        <v>907</v>
      </c>
      <c r="D909" s="19">
        <f>A909*0.001 *Systeme!$G$6</f>
        <v>907</v>
      </c>
      <c r="F909" s="8">
        <f>('DGL 4'!$P$3/'DGL 4'!$B$26)*(1-EXP(-'DGL 4'!$B$26*D909)) + ('DGL 4'!$P$4/'DGL 4'!$B$27)*(1-EXP(-'DGL 4'!$B$27*D909))+ ('DGL 4'!$P$5/'DGL 4'!$B$28)*(1-EXP(-'DGL 4'!$B$28*D909))</f>
        <v>-17.78280286300437</v>
      </c>
      <c r="G909" s="21">
        <f>(F909+Systeme!$C$21)/Systeme!$C$18</f>
        <v>0.9964434394273991</v>
      </c>
      <c r="I909" s="8">
        <f>('DGL 4'!$P$7/'DGL 4'!$B$26)*(1-EXP(-'DGL 4'!$B$26*D909)) + ('DGL 4'!$P$8/'DGL 4'!$B$27)*(1-EXP(-'DGL 4'!$B$27*D909))+ ('DGL 4'!$P$9/'DGL 4'!$B$28)*(1-EXP(-'DGL 4'!$B$28*D909))</f>
        <v>17.782721682105482</v>
      </c>
      <c r="J909" s="21">
        <f>(I909+Systeme!$K$21)/Systeme!$K$18</f>
        <v>3.5565443364210962E-2</v>
      </c>
      <c r="L909" s="8">
        <f t="shared" si="28"/>
        <v>8.1131676641631525E-5</v>
      </c>
      <c r="M909" s="21">
        <f>(L909+Systeme!$S$21)/Systeme!$S$18</f>
        <v>1.6226335328326305E-7</v>
      </c>
      <c r="O909" s="8">
        <f>('DGL 4'!$P$15/'DGL 4'!$B$26)*(1-EXP(-'DGL 4'!$B$26*D909)) + ('DGL 4'!$P$16/'DGL 4'!$B$27)*(1-EXP(-'DGL 4'!$B$27*D909))+ ('DGL 4'!$P$17/'DGL 4'!$B$28)*(1-EXP(-'DGL 4'!$B$28*D909))</f>
        <v>4.9222246901667321E-8</v>
      </c>
      <c r="P909" s="21">
        <f>(O909+Systeme!$AA$21)/Systeme!$AA$18</f>
        <v>2.4611123450833659E-11</v>
      </c>
    </row>
    <row r="910" spans="1:16" x14ac:dyDescent="0.25">
      <c r="A910" s="4">
        <f t="shared" si="29"/>
        <v>908</v>
      </c>
      <c r="D910" s="19">
        <f>A910*0.001 *Systeme!$G$6</f>
        <v>908</v>
      </c>
      <c r="F910" s="8">
        <f>('DGL 4'!$P$3/'DGL 4'!$B$26)*(1-EXP(-'DGL 4'!$B$26*D910)) + ('DGL 4'!$P$4/'DGL 4'!$B$27)*(1-EXP(-'DGL 4'!$B$27*D910))+ ('DGL 4'!$P$5/'DGL 4'!$B$28)*(1-EXP(-'DGL 4'!$B$28*D910))</f>
        <v>-17.802020000149209</v>
      </c>
      <c r="G910" s="21">
        <f>(F910+Systeme!$C$21)/Systeme!$C$18</f>
        <v>0.99643959599997012</v>
      </c>
      <c r="I910" s="8">
        <f>('DGL 4'!$P$7/'DGL 4'!$B$26)*(1-EXP(-'DGL 4'!$B$26*D910)) + ('DGL 4'!$P$8/'DGL 4'!$B$27)*(1-EXP(-'DGL 4'!$B$27*D910))+ ('DGL 4'!$P$9/'DGL 4'!$B$28)*(1-EXP(-'DGL 4'!$B$28*D910))</f>
        <v>17.801938641327677</v>
      </c>
      <c r="J910" s="21">
        <f>(I910+Systeme!$K$21)/Systeme!$K$18</f>
        <v>3.5603877282655357E-2</v>
      </c>
      <c r="L910" s="8">
        <f t="shared" si="28"/>
        <v>8.1309436749115935E-5</v>
      </c>
      <c r="M910" s="21">
        <f>(L910+Systeme!$S$21)/Systeme!$S$18</f>
        <v>1.6261887349823187E-7</v>
      </c>
      <c r="O910" s="8">
        <f>('DGL 4'!$P$15/'DGL 4'!$B$26)*(1-EXP(-'DGL 4'!$B$26*D910)) + ('DGL 4'!$P$16/'DGL 4'!$B$27)*(1-EXP(-'DGL 4'!$B$27*D910))+ ('DGL 4'!$P$17/'DGL 4'!$B$28)*(1-EXP(-'DGL 4'!$B$28*D910))</f>
        <v>4.9384783146547151E-8</v>
      </c>
      <c r="P910" s="21">
        <f>(O910+Systeme!$AA$21)/Systeme!$AA$18</f>
        <v>2.4692391573273576E-11</v>
      </c>
    </row>
    <row r="911" spans="1:16" x14ac:dyDescent="0.25">
      <c r="A911" s="4">
        <f t="shared" si="29"/>
        <v>909</v>
      </c>
      <c r="D911" s="19">
        <f>A911*0.001 *Systeme!$G$6</f>
        <v>909</v>
      </c>
      <c r="F911" s="8">
        <f>('DGL 4'!$P$3/'DGL 4'!$B$26)*(1-EXP(-'DGL 4'!$B$26*D911)) + ('DGL 4'!$P$4/'DGL 4'!$B$27)*(1-EXP(-'DGL 4'!$B$27*D911))+ ('DGL 4'!$P$5/'DGL 4'!$B$28)*(1-EXP(-'DGL 4'!$B$28*D911))</f>
        <v>-17.821236291765608</v>
      </c>
      <c r="G911" s="21">
        <f>(F911+Systeme!$C$21)/Systeme!$C$18</f>
        <v>0.99643575274164686</v>
      </c>
      <c r="I911" s="8">
        <f>('DGL 4'!$P$7/'DGL 4'!$B$26)*(1-EXP(-'DGL 4'!$B$26*D911)) + ('DGL 4'!$P$8/'DGL 4'!$B$27)*(1-EXP(-'DGL 4'!$B$27*D911))+ ('DGL 4'!$P$9/'DGL 4'!$B$28)*(1-EXP(-'DGL 4'!$B$28*D911))</f>
        <v>17.821154754829433</v>
      </c>
      <c r="J911" s="21">
        <f>(I911+Systeme!$K$21)/Systeme!$K$18</f>
        <v>3.5642309509658868E-2</v>
      </c>
      <c r="L911" s="8">
        <f t="shared" si="28"/>
        <v>8.1487388628758827E-5</v>
      </c>
      <c r="M911" s="21">
        <f>(L911+Systeme!$S$21)/Systeme!$S$18</f>
        <v>1.6297477725751766E-7</v>
      </c>
      <c r="O911" s="8">
        <f>('DGL 4'!$P$15/'DGL 4'!$B$26)*(1-EXP(-'DGL 4'!$B$26*D911)) + ('DGL 4'!$P$16/'DGL 4'!$B$27)*(1-EXP(-'DGL 4'!$B$27*D911))+ ('DGL 4'!$P$17/'DGL 4'!$B$28)*(1-EXP(-'DGL 4'!$B$28*D911))</f>
        <v>4.9547546538287329E-8</v>
      </c>
      <c r="P911" s="21">
        <f>(O911+Systeme!$AA$21)/Systeme!$AA$18</f>
        <v>2.4773773269143665E-11</v>
      </c>
    </row>
    <row r="912" spans="1:16" x14ac:dyDescent="0.25">
      <c r="A912" s="4">
        <f t="shared" si="29"/>
        <v>910</v>
      </c>
      <c r="D912" s="19">
        <f>A912*0.001 *Systeme!$G$6</f>
        <v>910</v>
      </c>
      <c r="F912" s="8">
        <f>('DGL 4'!$P$3/'DGL 4'!$B$26)*(1-EXP(-'DGL 4'!$B$26*D912)) + ('DGL 4'!$P$4/'DGL 4'!$B$27)*(1-EXP(-'DGL 4'!$B$27*D912))+ ('DGL 4'!$P$5/'DGL 4'!$B$28)*(1-EXP(-'DGL 4'!$B$28*D912))</f>
        <v>-17.840451737890898</v>
      </c>
      <c r="G912" s="21">
        <f>(F912+Systeme!$C$21)/Systeme!$C$18</f>
        <v>0.99643190965242179</v>
      </c>
      <c r="I912" s="8">
        <f>('DGL 4'!$P$7/'DGL 4'!$B$26)*(1-EXP(-'DGL 4'!$B$26*D912)) + ('DGL 4'!$P$8/'DGL 4'!$B$27)*(1-EXP(-'DGL 4'!$B$27*D912))+ ('DGL 4'!$P$9/'DGL 4'!$B$28)*(1-EXP(-'DGL 4'!$B$28*D912))</f>
        <v>17.840370022647914</v>
      </c>
      <c r="J912" s="21">
        <f>(I912+Systeme!$K$21)/Systeme!$K$18</f>
        <v>3.5680740045295825E-2</v>
      </c>
      <c r="L912" s="8">
        <f t="shared" si="28"/>
        <v>8.1665532308182638E-5</v>
      </c>
      <c r="M912" s="21">
        <f>(L912+Systeme!$S$21)/Systeme!$S$18</f>
        <v>1.6333106461636527E-7</v>
      </c>
      <c r="O912" s="8">
        <f>('DGL 4'!$P$15/'DGL 4'!$B$26)*(1-EXP(-'DGL 4'!$B$26*D912)) + ('DGL 4'!$P$16/'DGL 4'!$B$27)*(1-EXP(-'DGL 4'!$B$27*D912))+ ('DGL 4'!$P$17/'DGL 4'!$B$28)*(1-EXP(-'DGL 4'!$B$28*D912))</f>
        <v>4.9710676431995171E-8</v>
      </c>
      <c r="P912" s="21">
        <f>(O912+Systeme!$AA$21)/Systeme!$AA$18</f>
        <v>2.4855338215997585E-11</v>
      </c>
    </row>
    <row r="913" spans="1:16" x14ac:dyDescent="0.25">
      <c r="A913" s="4">
        <f t="shared" si="29"/>
        <v>911</v>
      </c>
      <c r="D913" s="19">
        <f>A913*0.001 *Systeme!$G$6</f>
        <v>911</v>
      </c>
      <c r="F913" s="8">
        <f>('DGL 4'!$P$3/'DGL 4'!$B$26)*(1-EXP(-'DGL 4'!$B$26*D913)) + ('DGL 4'!$P$4/'DGL 4'!$B$27)*(1-EXP(-'DGL 4'!$B$27*D913))+ ('DGL 4'!$P$5/'DGL 4'!$B$28)*(1-EXP(-'DGL 4'!$B$28*D913))</f>
        <v>-17.85966633856231</v>
      </c>
      <c r="G913" s="21">
        <f>(F913+Systeme!$C$21)/Systeme!$C$18</f>
        <v>0.99642806673228757</v>
      </c>
      <c r="I913" s="8">
        <f>('DGL 4'!$P$7/'DGL 4'!$B$26)*(1-EXP(-'DGL 4'!$B$26*D913)) + ('DGL 4'!$P$8/'DGL 4'!$B$27)*(1-EXP(-'DGL 4'!$B$27*D913))+ ('DGL 4'!$P$9/'DGL 4'!$B$28)*(1-EXP(-'DGL 4'!$B$28*D913))</f>
        <v>17.859584444820353</v>
      </c>
      <c r="J913" s="21">
        <f>(I913+Systeme!$K$21)/Systeme!$K$18</f>
        <v>3.5719168889640704E-2</v>
      </c>
      <c r="L913" s="8">
        <f t="shared" si="28"/>
        <v>8.1843867783425693E-5</v>
      </c>
      <c r="M913" s="21">
        <f>(L913+Systeme!$S$21)/Systeme!$S$18</f>
        <v>1.6368773556685138E-7</v>
      </c>
      <c r="O913" s="8">
        <f>('DGL 4'!$P$15/'DGL 4'!$B$26)*(1-EXP(-'DGL 4'!$B$26*D913)) + ('DGL 4'!$P$16/'DGL 4'!$B$27)*(1-EXP(-'DGL 4'!$B$27*D913))+ ('DGL 4'!$P$17/'DGL 4'!$B$28)*(1-EXP(-'DGL 4'!$B$28*D913))</f>
        <v>4.9874173236631736E-8</v>
      </c>
      <c r="P913" s="21">
        <f>(O913+Systeme!$AA$21)/Systeme!$AA$18</f>
        <v>2.4937086618315868E-11</v>
      </c>
    </row>
    <row r="914" spans="1:16" x14ac:dyDescent="0.25">
      <c r="A914" s="4">
        <f t="shared" si="29"/>
        <v>912</v>
      </c>
      <c r="D914" s="19">
        <f>A914*0.001 *Systeme!$G$6</f>
        <v>912</v>
      </c>
      <c r="F914" s="8">
        <f>('DGL 4'!$P$3/'DGL 4'!$B$26)*(1-EXP(-'DGL 4'!$B$26*D914)) + ('DGL 4'!$P$4/'DGL 4'!$B$27)*(1-EXP(-'DGL 4'!$B$27*D914))+ ('DGL 4'!$P$5/'DGL 4'!$B$28)*(1-EXP(-'DGL 4'!$B$28*D914))</f>
        <v>-17.878880093816861</v>
      </c>
      <c r="G914" s="21">
        <f>(F914+Systeme!$C$21)/Systeme!$C$18</f>
        <v>0.99642422398123676</v>
      </c>
      <c r="I914" s="8">
        <f>('DGL 4'!$P$7/'DGL 4'!$B$26)*(1-EXP(-'DGL 4'!$B$26*D914)) + ('DGL 4'!$P$8/'DGL 4'!$B$27)*(1-EXP(-'DGL 4'!$B$27*D914))+ ('DGL 4'!$P$9/'DGL 4'!$B$28)*(1-EXP(-'DGL 4'!$B$28*D914))</f>
        <v>17.878798021383957</v>
      </c>
      <c r="J914" s="21">
        <f>(I914+Systeme!$K$21)/Systeme!$K$18</f>
        <v>3.5757596042767917E-2</v>
      </c>
      <c r="L914" s="8">
        <f t="shared" si="28"/>
        <v>8.2022395004736556E-5</v>
      </c>
      <c r="M914" s="21">
        <f>(L914+Systeme!$S$21)/Systeme!$S$18</f>
        <v>1.640447900094731E-7</v>
      </c>
      <c r="O914" s="8">
        <f>('DGL 4'!$P$15/'DGL 4'!$B$26)*(1-EXP(-'DGL 4'!$B$26*D914)) + ('DGL 4'!$P$16/'DGL 4'!$B$27)*(1-EXP(-'DGL 4'!$B$27*D914))+ ('DGL 4'!$P$17/'DGL 4'!$B$28)*(1-EXP(-'DGL 4'!$B$28*D914))</f>
        <v>5.0037898409807657E-8</v>
      </c>
      <c r="P914" s="21">
        <f>(O914+Systeme!$AA$21)/Systeme!$AA$18</f>
        <v>2.5018949204903829E-11</v>
      </c>
    </row>
    <row r="915" spans="1:16" x14ac:dyDescent="0.25">
      <c r="A915" s="4">
        <f t="shared" si="29"/>
        <v>913</v>
      </c>
      <c r="D915" s="19">
        <f>A915*0.001 *Systeme!$G$6</f>
        <v>913</v>
      </c>
      <c r="F915" s="8">
        <f>('DGL 4'!$P$3/'DGL 4'!$B$26)*(1-EXP(-'DGL 4'!$B$26*D915)) + ('DGL 4'!$P$4/'DGL 4'!$B$27)*(1-EXP(-'DGL 4'!$B$27*D915))+ ('DGL 4'!$P$5/'DGL 4'!$B$28)*(1-EXP(-'DGL 4'!$B$28*D915))</f>
        <v>-17.898093003692146</v>
      </c>
      <c r="G915" s="21">
        <f>(F915+Systeme!$C$21)/Systeme!$C$18</f>
        <v>0.99642038139926148</v>
      </c>
      <c r="I915" s="8">
        <f>('DGL 4'!$P$7/'DGL 4'!$B$26)*(1-EXP(-'DGL 4'!$B$26*D915)) + ('DGL 4'!$P$8/'DGL 4'!$B$27)*(1-EXP(-'DGL 4'!$B$27*D915))+ ('DGL 4'!$P$9/'DGL 4'!$B$28)*(1-EXP(-'DGL 4'!$B$28*D915))</f>
        <v>17.898010752375978</v>
      </c>
      <c r="J915" s="21">
        <f>(I915+Systeme!$K$21)/Systeme!$K$18</f>
        <v>3.5796021504751953E-2</v>
      </c>
      <c r="L915" s="8">
        <f t="shared" si="28"/>
        <v>8.2201114038423298E-5</v>
      </c>
      <c r="M915" s="21">
        <f>(L915+Systeme!$S$21)/Systeme!$S$18</f>
        <v>1.6440222807684659E-7</v>
      </c>
      <c r="O915" s="8">
        <f>('DGL 4'!$P$15/'DGL 4'!$B$26)*(1-EXP(-'DGL 4'!$B$26*D915)) + ('DGL 4'!$P$16/'DGL 4'!$B$27)*(1-EXP(-'DGL 4'!$B$27*D915))+ ('DGL 4'!$P$17/'DGL 4'!$B$28)*(1-EXP(-'DGL 4'!$B$28*D915))</f>
        <v>5.0202130256679633E-8</v>
      </c>
      <c r="P915" s="21">
        <f>(O915+Systeme!$AA$21)/Systeme!$AA$18</f>
        <v>2.5101065128339815E-11</v>
      </c>
    </row>
    <row r="916" spans="1:16" x14ac:dyDescent="0.25">
      <c r="A916" s="4">
        <f t="shared" si="29"/>
        <v>914</v>
      </c>
      <c r="D916" s="19">
        <f>A916*0.001 *Systeme!$G$6</f>
        <v>914</v>
      </c>
      <c r="F916" s="8">
        <f>('DGL 4'!$P$3/'DGL 4'!$B$26)*(1-EXP(-'DGL 4'!$B$26*D916)) + ('DGL 4'!$P$4/'DGL 4'!$B$27)*(1-EXP(-'DGL 4'!$B$27*D916))+ ('DGL 4'!$P$5/'DGL 4'!$B$28)*(1-EXP(-'DGL 4'!$B$28*D916))</f>
        <v>-17.917305068225133</v>
      </c>
      <c r="G916" s="21">
        <f>(F916+Systeme!$C$21)/Systeme!$C$18</f>
        <v>0.99641653898635507</v>
      </c>
      <c r="I916" s="8">
        <f>('DGL 4'!$P$7/'DGL 4'!$B$26)*(1-EXP(-'DGL 4'!$B$26*D916)) + ('DGL 4'!$P$8/'DGL 4'!$B$27)*(1-EXP(-'DGL 4'!$B$27*D916))+ ('DGL 4'!$P$9/'DGL 4'!$B$28)*(1-EXP(-'DGL 4'!$B$28*D916))</f>
        <v>17.917222637833564</v>
      </c>
      <c r="J916" s="21">
        <f>(I916+Systeme!$K$21)/Systeme!$K$18</f>
        <v>3.5834445275667128E-2</v>
      </c>
      <c r="L916" s="8">
        <f t="shared" si="28"/>
        <v>8.2380024838287196E-5</v>
      </c>
      <c r="M916" s="21">
        <f>(L916+Systeme!$S$21)/Systeme!$S$18</f>
        <v>1.6476004967657439E-7</v>
      </c>
      <c r="O916" s="8">
        <f>('DGL 4'!$P$15/'DGL 4'!$B$26)*(1-EXP(-'DGL 4'!$B$26*D916)) + ('DGL 4'!$P$16/'DGL 4'!$B$27)*(1-EXP(-'DGL 4'!$B$27*D916))+ ('DGL 4'!$P$17/'DGL 4'!$B$28)*(1-EXP(-'DGL 4'!$B$28*D916))</f>
        <v>5.0366730234858298E-8</v>
      </c>
      <c r="P916" s="21">
        <f>(O916+Systeme!$AA$21)/Systeme!$AA$18</f>
        <v>2.5183365117429149E-11</v>
      </c>
    </row>
    <row r="917" spans="1:16" x14ac:dyDescent="0.25">
      <c r="A917" s="4">
        <f t="shared" si="29"/>
        <v>915</v>
      </c>
      <c r="D917" s="19">
        <f>A917*0.001 *Systeme!$G$6</f>
        <v>915</v>
      </c>
      <c r="F917" s="8">
        <f>('DGL 4'!$P$3/'DGL 4'!$B$26)*(1-EXP(-'DGL 4'!$B$26*D917)) + ('DGL 4'!$P$4/'DGL 4'!$B$27)*(1-EXP(-'DGL 4'!$B$27*D917))+ ('DGL 4'!$P$5/'DGL 4'!$B$28)*(1-EXP(-'DGL 4'!$B$28*D917))</f>
        <v>-17.936516287452942</v>
      </c>
      <c r="G917" s="21">
        <f>(F917+Systeme!$C$21)/Systeme!$C$18</f>
        <v>0.99641269674250943</v>
      </c>
      <c r="I917" s="8">
        <f>('DGL 4'!$P$7/'DGL 4'!$B$26)*(1-EXP(-'DGL 4'!$B$26*D917)) + ('DGL 4'!$P$8/'DGL 4'!$B$27)*(1-EXP(-'DGL 4'!$B$27*D917))+ ('DGL 4'!$P$9/'DGL 4'!$B$28)*(1-EXP(-'DGL 4'!$B$28*D917))</f>
        <v>17.936433677794025</v>
      </c>
      <c r="J917" s="21">
        <f>(I917+Systeme!$K$21)/Systeme!$K$18</f>
        <v>3.5872867355588048E-2</v>
      </c>
      <c r="L917" s="8">
        <f t="shared" si="28"/>
        <v>8.2559127358294761E-5</v>
      </c>
      <c r="M917" s="21">
        <f>(L917+Systeme!$S$21)/Systeme!$S$18</f>
        <v>1.6511825471658953E-7</v>
      </c>
      <c r="O917" s="8">
        <f>('DGL 4'!$P$15/'DGL 4'!$B$26)*(1-EXP(-'DGL 4'!$B$26*D917)) + ('DGL 4'!$P$16/'DGL 4'!$B$27)*(1-EXP(-'DGL 4'!$B$27*D917))+ ('DGL 4'!$P$17/'DGL 4'!$B$28)*(1-EXP(-'DGL 4'!$B$28*D917))</f>
        <v>5.0531559636721873E-8</v>
      </c>
      <c r="P917" s="21">
        <f>(O917+Systeme!$AA$21)/Systeme!$AA$18</f>
        <v>2.5265779818360938E-11</v>
      </c>
    </row>
    <row r="918" spans="1:16" x14ac:dyDescent="0.25">
      <c r="A918" s="4">
        <f t="shared" si="29"/>
        <v>916</v>
      </c>
      <c r="D918" s="19">
        <f>A918*0.001 *Systeme!$G$6</f>
        <v>916</v>
      </c>
      <c r="F918" s="8">
        <f>('DGL 4'!$P$3/'DGL 4'!$B$26)*(1-EXP(-'DGL 4'!$B$26*D918)) + ('DGL 4'!$P$4/'DGL 4'!$B$27)*(1-EXP(-'DGL 4'!$B$27*D918))+ ('DGL 4'!$P$5/'DGL 4'!$B$28)*(1-EXP(-'DGL 4'!$B$28*D918))</f>
        <v>-17.955726661413024</v>
      </c>
      <c r="G918" s="21">
        <f>(F918+Systeme!$C$21)/Systeme!$C$18</f>
        <v>0.99640885466771745</v>
      </c>
      <c r="I918" s="8">
        <f>('DGL 4'!$P$7/'DGL 4'!$B$26)*(1-EXP(-'DGL 4'!$B$26*D918)) + ('DGL 4'!$P$8/'DGL 4'!$B$27)*(1-EXP(-'DGL 4'!$B$27*D918))+ ('DGL 4'!$P$9/'DGL 4'!$B$28)*(1-EXP(-'DGL 4'!$B$28*D918))</f>
        <v>17.955643872294459</v>
      </c>
      <c r="J918" s="21">
        <f>(I918+Systeme!$K$21)/Systeme!$K$18</f>
        <v>3.5911287744588918E-2</v>
      </c>
      <c r="L918" s="8">
        <f t="shared" si="28"/>
        <v>8.2738421668311982E-5</v>
      </c>
      <c r="M918" s="21">
        <f>(L918+Systeme!$S$21)/Systeme!$S$18</f>
        <v>1.6547684333662398E-7</v>
      </c>
      <c r="O918" s="8">
        <f>('DGL 4'!$P$15/'DGL 4'!$B$26)*(1-EXP(-'DGL 4'!$B$26*D918)) + ('DGL 4'!$P$16/'DGL 4'!$B$27)*(1-EXP(-'DGL 4'!$B$27*D918))+ ('DGL 4'!$P$17/'DGL 4'!$B$28)*(1-EXP(-'DGL 4'!$B$28*D918))</f>
        <v>5.0696896762222887E-8</v>
      </c>
      <c r="P918" s="21">
        <f>(O918+Systeme!$AA$21)/Systeme!$AA$18</f>
        <v>2.5348448381111445E-11</v>
      </c>
    </row>
    <row r="919" spans="1:16" x14ac:dyDescent="0.25">
      <c r="A919" s="4">
        <f t="shared" si="29"/>
        <v>917</v>
      </c>
      <c r="D919" s="19">
        <f>A919*0.001 *Systeme!$G$6</f>
        <v>917</v>
      </c>
      <c r="F919" s="8">
        <f>('DGL 4'!$P$3/'DGL 4'!$B$26)*(1-EXP(-'DGL 4'!$B$26*D919)) + ('DGL 4'!$P$4/'DGL 4'!$B$27)*(1-EXP(-'DGL 4'!$B$27*D919))+ ('DGL 4'!$P$5/'DGL 4'!$B$28)*(1-EXP(-'DGL 4'!$B$28*D919))</f>
        <v>-17.974936190142273</v>
      </c>
      <c r="G919" s="21">
        <f>(F919+Systeme!$C$21)/Systeme!$C$18</f>
        <v>0.99640501276197158</v>
      </c>
      <c r="I919" s="8">
        <f>('DGL 4'!$P$7/'DGL 4'!$B$26)*(1-EXP(-'DGL 4'!$B$26*D919)) + ('DGL 4'!$P$8/'DGL 4'!$B$27)*(1-EXP(-'DGL 4'!$B$27*D919))+ ('DGL 4'!$P$9/'DGL 4'!$B$28)*(1-EXP(-'DGL 4'!$B$28*D919))</f>
        <v>17.974853221372129</v>
      </c>
      <c r="J919" s="21">
        <f>(I919+Systeme!$K$21)/Systeme!$K$18</f>
        <v>3.5949706442744256E-2</v>
      </c>
      <c r="L919" s="8">
        <f t="shared" si="28"/>
        <v>8.2917907679726146E-5</v>
      </c>
      <c r="M919" s="21">
        <f>(L919+Systeme!$S$21)/Systeme!$S$18</f>
        <v>1.658358153594523E-7</v>
      </c>
      <c r="O919" s="8">
        <f>('DGL 4'!$P$15/'DGL 4'!$B$26)*(1-EXP(-'DGL 4'!$B$26*D919)) + ('DGL 4'!$P$16/'DGL 4'!$B$27)*(1-EXP(-'DGL 4'!$B$27*D919))+ ('DGL 4'!$P$17/'DGL 4'!$B$28)*(1-EXP(-'DGL 4'!$B$28*D919))</f>
        <v>5.0862464294563342E-8</v>
      </c>
      <c r="P919" s="21">
        <f>(O919+Systeme!$AA$21)/Systeme!$AA$18</f>
        <v>2.543123214728167E-11</v>
      </c>
    </row>
    <row r="920" spans="1:16" x14ac:dyDescent="0.25">
      <c r="A920" s="4">
        <f t="shared" si="29"/>
        <v>918</v>
      </c>
      <c r="D920" s="19">
        <f>A920*0.001 *Systeme!$G$6</f>
        <v>918</v>
      </c>
      <c r="F920" s="8">
        <f>('DGL 4'!$P$3/'DGL 4'!$B$26)*(1-EXP(-'DGL 4'!$B$26*D920)) + ('DGL 4'!$P$4/'DGL 4'!$B$27)*(1-EXP(-'DGL 4'!$B$27*D920))+ ('DGL 4'!$P$5/'DGL 4'!$B$28)*(1-EXP(-'DGL 4'!$B$28*D920))</f>
        <v>-17.994144873678199</v>
      </c>
      <c r="G920" s="21">
        <f>(F920+Systeme!$C$21)/Systeme!$C$18</f>
        <v>0.99640117102526438</v>
      </c>
      <c r="I920" s="8">
        <f>('DGL 4'!$P$7/'DGL 4'!$B$26)*(1-EXP(-'DGL 4'!$B$26*D920)) + ('DGL 4'!$P$8/'DGL 4'!$B$27)*(1-EXP(-'DGL 4'!$B$27*D920))+ ('DGL 4'!$P$9/'DGL 4'!$B$28)*(1-EXP(-'DGL 4'!$B$28*D920))</f>
        <v>17.994061725064203</v>
      </c>
      <c r="J920" s="21">
        <f>(I920+Systeme!$K$21)/Systeme!$K$18</f>
        <v>3.5988123450128404E-2</v>
      </c>
      <c r="L920" s="8">
        <f t="shared" si="28"/>
        <v>8.3097585455634351E-5</v>
      </c>
      <c r="M920" s="21">
        <f>(L920+Systeme!$S$21)/Systeme!$S$18</f>
        <v>1.6619517091126869E-7</v>
      </c>
      <c r="O920" s="8">
        <f>('DGL 4'!$P$15/'DGL 4'!$B$26)*(1-EXP(-'DGL 4'!$B$26*D920)) + ('DGL 4'!$P$16/'DGL 4'!$B$27)*(1-EXP(-'DGL 4'!$B$27*D920))+ ('DGL 4'!$P$17/'DGL 4'!$B$28)*(1-EXP(-'DGL 4'!$B$28*D920))</f>
        <v>5.1028540197159411E-8</v>
      </c>
      <c r="P920" s="21">
        <f>(O920+Systeme!$AA$21)/Systeme!$AA$18</f>
        <v>2.5514270098579706E-11</v>
      </c>
    </row>
    <row r="921" spans="1:16" x14ac:dyDescent="0.25">
      <c r="A921" s="4">
        <f t="shared" si="29"/>
        <v>919</v>
      </c>
      <c r="D921" s="19">
        <f>A921*0.001 *Systeme!$G$6</f>
        <v>919</v>
      </c>
      <c r="F921" s="8">
        <f>('DGL 4'!$P$3/'DGL 4'!$B$26)*(1-EXP(-'DGL 4'!$B$26*D921)) + ('DGL 4'!$P$4/'DGL 4'!$B$27)*(1-EXP(-'DGL 4'!$B$27*D921))+ ('DGL 4'!$P$5/'DGL 4'!$B$28)*(1-EXP(-'DGL 4'!$B$28*D921))</f>
        <v>-18.013352712057703</v>
      </c>
      <c r="G921" s="21">
        <f>(F921+Systeme!$C$21)/Systeme!$C$18</f>
        <v>0.99639732945758841</v>
      </c>
      <c r="I921" s="8">
        <f>('DGL 4'!$P$7/'DGL 4'!$B$26)*(1-EXP(-'DGL 4'!$B$26*D921)) + ('DGL 4'!$P$8/'DGL 4'!$B$27)*(1-EXP(-'DGL 4'!$B$27*D921))+ ('DGL 4'!$P$9/'DGL 4'!$B$28)*(1-EXP(-'DGL 4'!$B$28*D921))</f>
        <v>18.013269383407934</v>
      </c>
      <c r="J921" s="21">
        <f>(I921+Systeme!$K$21)/Systeme!$K$18</f>
        <v>3.6026538766815872E-2</v>
      </c>
      <c r="L921" s="8">
        <f t="shared" si="28"/>
        <v>8.3277454921466473E-5</v>
      </c>
      <c r="M921" s="21">
        <f>(L921+Systeme!$S$21)/Systeme!$S$18</f>
        <v>1.6655490984293295E-7</v>
      </c>
      <c r="O921" s="8">
        <f>('DGL 4'!$P$15/'DGL 4'!$B$26)*(1-EXP(-'DGL 4'!$B$26*D921)) + ('DGL 4'!$P$16/'DGL 4'!$B$27)*(1-EXP(-'DGL 4'!$B$27*D921))+ ('DGL 4'!$P$17/'DGL 4'!$B$28)*(1-EXP(-'DGL 4'!$B$28*D921))</f>
        <v>5.1194847321481274E-8</v>
      </c>
      <c r="P921" s="21">
        <f>(O921+Systeme!$AA$21)/Systeme!$AA$18</f>
        <v>2.5597423660740638E-11</v>
      </c>
    </row>
    <row r="922" spans="1:16" x14ac:dyDescent="0.25">
      <c r="A922" s="4">
        <f t="shared" si="29"/>
        <v>920</v>
      </c>
      <c r="D922" s="19">
        <f>A922*0.001 *Systeme!$G$6</f>
        <v>920</v>
      </c>
      <c r="F922" s="8">
        <f>('DGL 4'!$P$3/'DGL 4'!$B$26)*(1-EXP(-'DGL 4'!$B$26*D922)) + ('DGL 4'!$P$4/'DGL 4'!$B$27)*(1-EXP(-'DGL 4'!$B$27*D922))+ ('DGL 4'!$P$5/'DGL 4'!$B$28)*(1-EXP(-'DGL 4'!$B$28*D922))</f>
        <v>-18.032559705318125</v>
      </c>
      <c r="G922" s="21">
        <f>(F922+Systeme!$C$21)/Systeme!$C$18</f>
        <v>0.99639348805893646</v>
      </c>
      <c r="I922" s="8">
        <f>('DGL 4'!$P$7/'DGL 4'!$B$26)*(1-EXP(-'DGL 4'!$B$26*D922)) + ('DGL 4'!$P$8/'DGL 4'!$B$27)*(1-EXP(-'DGL 4'!$B$27*D922))+ ('DGL 4'!$P$9/'DGL 4'!$B$28)*(1-EXP(-'DGL 4'!$B$28*D922))</f>
        <v>18.032476196440502</v>
      </c>
      <c r="J922" s="21">
        <f>(I922+Systeme!$K$21)/Systeme!$K$18</f>
        <v>3.6064952392881003E-2</v>
      </c>
      <c r="L922" s="8">
        <f t="shared" si="28"/>
        <v>8.345751609807996E-5</v>
      </c>
      <c r="M922" s="21">
        <f>(L922+Systeme!$S$21)/Systeme!$S$18</f>
        <v>1.6691503219615991E-7</v>
      </c>
      <c r="O922" s="8">
        <f>('DGL 4'!$P$15/'DGL 4'!$B$26)*(1-EXP(-'DGL 4'!$B$26*D922)) + ('DGL 4'!$P$16/'DGL 4'!$B$27)*(1-EXP(-'DGL 4'!$B$27*D922))+ ('DGL 4'!$P$17/'DGL 4'!$B$28)*(1-EXP(-'DGL 4'!$B$28*D922))</f>
        <v>5.1361524682196763E-8</v>
      </c>
      <c r="P922" s="21">
        <f>(O922+Systeme!$AA$21)/Systeme!$AA$18</f>
        <v>2.5680762341098381E-11</v>
      </c>
    </row>
    <row r="923" spans="1:16" x14ac:dyDescent="0.25">
      <c r="A923" s="4">
        <f t="shared" si="29"/>
        <v>921</v>
      </c>
      <c r="D923" s="19">
        <f>A923*0.001 *Systeme!$G$6</f>
        <v>921</v>
      </c>
      <c r="F923" s="8">
        <f>('DGL 4'!$P$3/'DGL 4'!$B$26)*(1-EXP(-'DGL 4'!$B$26*D923)) + ('DGL 4'!$P$4/'DGL 4'!$B$27)*(1-EXP(-'DGL 4'!$B$27*D923))+ ('DGL 4'!$P$5/'DGL 4'!$B$28)*(1-EXP(-'DGL 4'!$B$28*D923))</f>
        <v>-18.051765853496686</v>
      </c>
      <c r="G923" s="21">
        <f>(F923+Systeme!$C$21)/Systeme!$C$18</f>
        <v>0.99638964682930076</v>
      </c>
      <c r="I923" s="8">
        <f>('DGL 4'!$P$7/'DGL 4'!$B$26)*(1-EXP(-'DGL 4'!$B$26*D923)) + ('DGL 4'!$P$8/'DGL 4'!$B$27)*(1-EXP(-'DGL 4'!$B$27*D923))+ ('DGL 4'!$P$9/'DGL 4'!$B$28)*(1-EXP(-'DGL 4'!$B$28*D923))</f>
        <v>18.051682164199136</v>
      </c>
      <c r="J923" s="21">
        <f>(I923+Systeme!$K$21)/Systeme!$K$18</f>
        <v>3.6103364328398273E-2</v>
      </c>
      <c r="L923" s="8">
        <f t="shared" si="28"/>
        <v>8.3637768977791287E-5</v>
      </c>
      <c r="M923" s="21">
        <f>(L923+Systeme!$S$21)/Systeme!$S$18</f>
        <v>1.6727553795558258E-7</v>
      </c>
      <c r="O923" s="8">
        <f>('DGL 4'!$P$15/'DGL 4'!$B$26)*(1-EXP(-'DGL 4'!$B$26*D923)) + ('DGL 4'!$P$16/'DGL 4'!$B$27)*(1-EXP(-'DGL 4'!$B$27*D923))+ ('DGL 4'!$P$17/'DGL 4'!$B$28)*(1-EXP(-'DGL 4'!$B$28*D923))</f>
        <v>5.1528572857402477E-8</v>
      </c>
      <c r="P923" s="21">
        <f>(O923+Systeme!$AA$21)/Systeme!$AA$18</f>
        <v>2.5764286428701238E-11</v>
      </c>
    </row>
    <row r="924" spans="1:16" x14ac:dyDescent="0.25">
      <c r="A924" s="4">
        <f t="shared" si="29"/>
        <v>922</v>
      </c>
      <c r="D924" s="19">
        <f>A924*0.001 *Systeme!$G$6</f>
        <v>922</v>
      </c>
      <c r="F924" s="8">
        <f>('DGL 4'!$P$3/'DGL 4'!$B$26)*(1-EXP(-'DGL 4'!$B$26*D924)) + ('DGL 4'!$P$4/'DGL 4'!$B$27)*(1-EXP(-'DGL 4'!$B$27*D924))+ ('DGL 4'!$P$5/'DGL 4'!$B$28)*(1-EXP(-'DGL 4'!$B$28*D924))</f>
        <v>-18.070971156630684</v>
      </c>
      <c r="G924" s="21">
        <f>(F924+Systeme!$C$21)/Systeme!$C$18</f>
        <v>0.99638580576867386</v>
      </c>
      <c r="I924" s="8">
        <f>('DGL 4'!$P$7/'DGL 4'!$B$26)*(1-EXP(-'DGL 4'!$B$26*D924)) + ('DGL 4'!$P$8/'DGL 4'!$B$27)*(1-EXP(-'DGL 4'!$B$27*D924))+ ('DGL 4'!$P$9/'DGL 4'!$B$28)*(1-EXP(-'DGL 4'!$B$28*D924))</f>
        <v>18.070887286720961</v>
      </c>
      <c r="J924" s="21">
        <f>(I924+Systeme!$K$21)/Systeme!$K$18</f>
        <v>3.614177457344192E-2</v>
      </c>
      <c r="L924" s="8">
        <f t="shared" si="28"/>
        <v>8.3818213591946907E-5</v>
      </c>
      <c r="M924" s="21">
        <f>(L924+Systeme!$S$21)/Systeme!$S$18</f>
        <v>1.6763642718389381E-7</v>
      </c>
      <c r="O924" s="8">
        <f>('DGL 4'!$P$15/'DGL 4'!$B$26)*(1-EXP(-'DGL 4'!$B$26*D924)) + ('DGL 4'!$P$16/'DGL 4'!$B$27)*(1-EXP(-'DGL 4'!$B$27*D924))+ ('DGL 4'!$P$17/'DGL 4'!$B$28)*(1-EXP(-'DGL 4'!$B$28*D924))</f>
        <v>5.1696131030901787E-8</v>
      </c>
      <c r="P924" s="21">
        <f>(O924+Systeme!$AA$21)/Systeme!$AA$18</f>
        <v>2.5848065515450895E-11</v>
      </c>
    </row>
    <row r="925" spans="1:16" x14ac:dyDescent="0.25">
      <c r="A925" s="4">
        <f t="shared" si="29"/>
        <v>923</v>
      </c>
      <c r="D925" s="19">
        <f>A925*0.001 *Systeme!$G$6</f>
        <v>923</v>
      </c>
      <c r="F925" s="8">
        <f>('DGL 4'!$P$3/'DGL 4'!$B$26)*(1-EXP(-'DGL 4'!$B$26*D925)) + ('DGL 4'!$P$4/'DGL 4'!$B$27)*(1-EXP(-'DGL 4'!$B$27*D925))+ ('DGL 4'!$P$5/'DGL 4'!$B$28)*(1-EXP(-'DGL 4'!$B$28*D925))</f>
        <v>-18.090175614757019</v>
      </c>
      <c r="G925" s="21">
        <f>(F925+Systeme!$C$21)/Systeme!$C$18</f>
        <v>0.99638196487704866</v>
      </c>
      <c r="I925" s="8">
        <f>('DGL 4'!$P$7/'DGL 4'!$B$26)*(1-EXP(-'DGL 4'!$B$26*D925)) + ('DGL 4'!$P$8/'DGL 4'!$B$27)*(1-EXP(-'DGL 4'!$B$27*D925))+ ('DGL 4'!$P$9/'DGL 4'!$B$28)*(1-EXP(-'DGL 4'!$B$28*D925))</f>
        <v>18.090091564043238</v>
      </c>
      <c r="J925" s="21">
        <f>(I925+Systeme!$K$21)/Systeme!$K$18</f>
        <v>3.6180183128086477E-2</v>
      </c>
      <c r="L925" s="8">
        <f t="shared" si="28"/>
        <v>8.3998849859039538E-5</v>
      </c>
      <c r="M925" s="21">
        <f>(L925+Systeme!$S$21)/Systeme!$S$18</f>
        <v>1.6799769971807908E-7</v>
      </c>
      <c r="O925" s="8">
        <f>('DGL 4'!$P$15/'DGL 4'!$B$26)*(1-EXP(-'DGL 4'!$B$26*D925)) + ('DGL 4'!$P$16/'DGL 4'!$B$27)*(1-EXP(-'DGL 4'!$B$27*D925))+ ('DGL 4'!$P$17/'DGL 4'!$B$28)*(1-EXP(-'DGL 4'!$B$28*D925))</f>
        <v>5.1863921885896697E-8</v>
      </c>
      <c r="P925" s="21">
        <f>(O925+Systeme!$AA$21)/Systeme!$AA$18</f>
        <v>2.5931960942948347E-11</v>
      </c>
    </row>
    <row r="926" spans="1:16" x14ac:dyDescent="0.25">
      <c r="A926" s="4">
        <f t="shared" si="29"/>
        <v>924</v>
      </c>
      <c r="D926" s="19">
        <f>A926*0.001 *Systeme!$G$6</f>
        <v>924</v>
      </c>
      <c r="F926" s="8">
        <f>('DGL 4'!$P$3/'DGL 4'!$B$26)*(1-EXP(-'DGL 4'!$B$26*D926)) + ('DGL 4'!$P$4/'DGL 4'!$B$27)*(1-EXP(-'DGL 4'!$B$27*D926))+ ('DGL 4'!$P$5/'DGL 4'!$B$28)*(1-EXP(-'DGL 4'!$B$28*D926))</f>
        <v>-18.109379227912921</v>
      </c>
      <c r="G926" s="21">
        <f>(F926+Systeme!$C$21)/Systeme!$C$18</f>
        <v>0.99637812415441751</v>
      </c>
      <c r="I926" s="8">
        <f>('DGL 4'!$P$7/'DGL 4'!$B$26)*(1-EXP(-'DGL 4'!$B$26*D926)) + ('DGL 4'!$P$8/'DGL 4'!$B$27)*(1-EXP(-'DGL 4'!$B$27*D926))+ ('DGL 4'!$P$9/'DGL 4'!$B$28)*(1-EXP(-'DGL 4'!$B$28*D926))</f>
        <v>18.109294996203207</v>
      </c>
      <c r="J926" s="21">
        <f>(I926+Systeme!$K$21)/Systeme!$K$18</f>
        <v>3.6218589992406416E-2</v>
      </c>
      <c r="L926" s="8">
        <f t="shared" si="28"/>
        <v>8.4179677768173814E-5</v>
      </c>
      <c r="M926" s="21">
        <f>(L926+Systeme!$S$21)/Systeme!$S$18</f>
        <v>1.6835935553634764E-7</v>
      </c>
      <c r="O926" s="8">
        <f>('DGL 4'!$P$15/'DGL 4'!$B$26)*(1-EXP(-'DGL 4'!$B$26*D926)) + ('DGL 4'!$P$16/'DGL 4'!$B$27)*(1-EXP(-'DGL 4'!$B$27*D926))+ ('DGL 4'!$P$17/'DGL 4'!$B$28)*(1-EXP(-'DGL 4'!$B$28*D926))</f>
        <v>5.203194565961064E-8</v>
      </c>
      <c r="P926" s="21">
        <f>(O926+Systeme!$AA$21)/Systeme!$AA$18</f>
        <v>2.601597282980532E-11</v>
      </c>
    </row>
    <row r="927" spans="1:16" x14ac:dyDescent="0.25">
      <c r="A927" s="4">
        <f t="shared" si="29"/>
        <v>925</v>
      </c>
      <c r="D927" s="19">
        <f>A927*0.001 *Systeme!$G$6</f>
        <v>925</v>
      </c>
      <c r="F927" s="8">
        <f>('DGL 4'!$P$3/'DGL 4'!$B$26)*(1-EXP(-'DGL 4'!$B$26*D927)) + ('DGL 4'!$P$4/'DGL 4'!$B$27)*(1-EXP(-'DGL 4'!$B$27*D927))+ ('DGL 4'!$P$5/'DGL 4'!$B$28)*(1-EXP(-'DGL 4'!$B$28*D927))</f>
        <v>-18.128581996135782</v>
      </c>
      <c r="G927" s="21">
        <f>(F927+Systeme!$C$21)/Systeme!$C$18</f>
        <v>0.99637428360077285</v>
      </c>
      <c r="I927" s="8">
        <f>('DGL 4'!$P$7/'DGL 4'!$B$26)*(1-EXP(-'DGL 4'!$B$26*D927)) + ('DGL 4'!$P$8/'DGL 4'!$B$27)*(1-EXP(-'DGL 4'!$B$27*D927))+ ('DGL 4'!$P$9/'DGL 4'!$B$28)*(1-EXP(-'DGL 4'!$B$28*D927))</f>
        <v>18.128497583237927</v>
      </c>
      <c r="J927" s="21">
        <f>(I927+Systeme!$K$21)/Systeme!$K$18</f>
        <v>3.6256995166475854E-2</v>
      </c>
      <c r="L927" s="8">
        <f t="shared" si="28"/>
        <v>8.4360697375003135E-5</v>
      </c>
      <c r="M927" s="21">
        <f>(L927+Systeme!$S$21)/Systeme!$S$18</f>
        <v>1.6872139475000627E-7</v>
      </c>
      <c r="O927" s="8">
        <f>('DGL 4'!$P$15/'DGL 4'!$B$26)*(1-EXP(-'DGL 4'!$B$26*D927)) + ('DGL 4'!$P$16/'DGL 4'!$B$27)*(1-EXP(-'DGL 4'!$B$27*D927))+ ('DGL 4'!$P$17/'DGL 4'!$B$28)*(1-EXP(-'DGL 4'!$B$28*D927))</f>
        <v>5.2200480653730869E-8</v>
      </c>
      <c r="P927" s="21">
        <f>(O927+Systeme!$AA$21)/Systeme!$AA$18</f>
        <v>2.6100240326865436E-11</v>
      </c>
    </row>
    <row r="928" spans="1:16" x14ac:dyDescent="0.25">
      <c r="A928" s="4">
        <f t="shared" si="29"/>
        <v>926</v>
      </c>
      <c r="D928" s="19">
        <f>A928*0.001 *Systeme!$G$6</f>
        <v>926</v>
      </c>
      <c r="F928" s="8">
        <f>('DGL 4'!$P$3/'DGL 4'!$B$26)*(1-EXP(-'DGL 4'!$B$26*D928)) + ('DGL 4'!$P$4/'DGL 4'!$B$27)*(1-EXP(-'DGL 4'!$B$27*D928))+ ('DGL 4'!$P$5/'DGL 4'!$B$28)*(1-EXP(-'DGL 4'!$B$28*D928))</f>
        <v>-18.147783919462725</v>
      </c>
      <c r="G928" s="21">
        <f>(F928+Systeme!$C$21)/Systeme!$C$18</f>
        <v>0.99637044321610735</v>
      </c>
      <c r="I928" s="8">
        <f>('DGL 4'!$P$7/'DGL 4'!$B$26)*(1-EXP(-'DGL 4'!$B$26*D928)) + ('DGL 4'!$P$8/'DGL 4'!$B$27)*(1-EXP(-'DGL 4'!$B$27*D928))+ ('DGL 4'!$P$9/'DGL 4'!$B$28)*(1-EXP(-'DGL 4'!$B$28*D928))</f>
        <v>18.147699325184693</v>
      </c>
      <c r="J928" s="21">
        <f>(I928+Systeme!$K$21)/Systeme!$K$18</f>
        <v>3.6295398650369383E-2</v>
      </c>
      <c r="L928" s="8">
        <f t="shared" si="28"/>
        <v>8.4541908643983883E-5</v>
      </c>
      <c r="M928" s="21">
        <f>(L928+Systeme!$S$21)/Systeme!$S$18</f>
        <v>1.6908381728796775E-7</v>
      </c>
      <c r="O928" s="8">
        <f>('DGL 4'!$P$15/'DGL 4'!$B$26)*(1-EXP(-'DGL 4'!$B$26*D928)) + ('DGL 4'!$P$16/'DGL 4'!$B$27)*(1-EXP(-'DGL 4'!$B$27*D928))+ ('DGL 4'!$P$17/'DGL 4'!$B$28)*(1-EXP(-'DGL 4'!$B$28*D928))</f>
        <v>5.2369388328903782E-8</v>
      </c>
      <c r="P928" s="21">
        <f>(O928+Systeme!$AA$21)/Systeme!$AA$18</f>
        <v>2.618469416445189E-11</v>
      </c>
    </row>
    <row r="929" spans="1:16" x14ac:dyDescent="0.25">
      <c r="A929" s="4">
        <f t="shared" si="29"/>
        <v>927</v>
      </c>
      <c r="D929" s="19">
        <f>A929*0.001 *Systeme!$G$6</f>
        <v>927</v>
      </c>
      <c r="F929" s="8">
        <f>('DGL 4'!$P$3/'DGL 4'!$B$26)*(1-EXP(-'DGL 4'!$B$26*D929)) + ('DGL 4'!$P$4/'DGL 4'!$B$27)*(1-EXP(-'DGL 4'!$B$27*D929))+ ('DGL 4'!$P$5/'DGL 4'!$B$28)*(1-EXP(-'DGL 4'!$B$28*D929))</f>
        <v>-18.166984997930875</v>
      </c>
      <c r="G929" s="21">
        <f>(F929+Systeme!$C$21)/Systeme!$C$18</f>
        <v>0.9963666030004138</v>
      </c>
      <c r="I929" s="8">
        <f>('DGL 4'!$P$7/'DGL 4'!$B$26)*(1-EXP(-'DGL 4'!$B$26*D929)) + ('DGL 4'!$P$8/'DGL 4'!$B$27)*(1-EXP(-'DGL 4'!$B$27*D929))+ ('DGL 4'!$P$9/'DGL 4'!$B$28)*(1-EXP(-'DGL 4'!$B$28*D929))</f>
        <v>18.166900222080631</v>
      </c>
      <c r="J929" s="21">
        <f>(I929+Systeme!$K$21)/Systeme!$K$18</f>
        <v>3.6333800444161263E-2</v>
      </c>
      <c r="L929" s="8">
        <f t="shared" si="28"/>
        <v>8.4723311574880136E-5</v>
      </c>
      <c r="M929" s="21">
        <f>(L929+Systeme!$S$21)/Systeme!$S$18</f>
        <v>1.6944662314976027E-7</v>
      </c>
      <c r="O929" s="8">
        <f>('DGL 4'!$P$15/'DGL 4'!$B$26)*(1-EXP(-'DGL 4'!$B$26*D929)) + ('DGL 4'!$P$16/'DGL 4'!$B$27)*(1-EXP(-'DGL 4'!$B$27*D929))+ ('DGL 4'!$P$17/'DGL 4'!$B$28)*(1-EXP(-'DGL 4'!$B$28*D929))</f>
        <v>5.2538668921051773E-8</v>
      </c>
      <c r="P929" s="21">
        <f>(O929+Systeme!$AA$21)/Systeme!$AA$18</f>
        <v>2.6269334460525885E-11</v>
      </c>
    </row>
    <row r="930" spans="1:16" x14ac:dyDescent="0.25">
      <c r="A930" s="4">
        <f t="shared" si="29"/>
        <v>928</v>
      </c>
      <c r="D930" s="19">
        <f>A930*0.001 *Systeme!$G$6</f>
        <v>928</v>
      </c>
      <c r="F930" s="8">
        <f>('DGL 4'!$P$3/'DGL 4'!$B$26)*(1-EXP(-'DGL 4'!$B$26*D930)) + ('DGL 4'!$P$4/'DGL 4'!$B$27)*(1-EXP(-'DGL 4'!$B$27*D930))+ ('DGL 4'!$P$5/'DGL 4'!$B$28)*(1-EXP(-'DGL 4'!$B$28*D930))</f>
        <v>-18.186185231577301</v>
      </c>
      <c r="G930" s="21">
        <f>(F930+Systeme!$C$21)/Systeme!$C$18</f>
        <v>0.99636276295368464</v>
      </c>
      <c r="I930" s="8">
        <f>('DGL 4'!$P$7/'DGL 4'!$B$26)*(1-EXP(-'DGL 4'!$B$26*D930)) + ('DGL 4'!$P$8/'DGL 4'!$B$27)*(1-EXP(-'DGL 4'!$B$27*D930))+ ('DGL 4'!$P$9/'DGL 4'!$B$28)*(1-EXP(-'DGL 4'!$B$28*D930))</f>
        <v>18.186100273963014</v>
      </c>
      <c r="J930" s="21">
        <f>(I930+Systeme!$K$21)/Systeme!$K$18</f>
        <v>3.6372200547926024E-2</v>
      </c>
      <c r="L930" s="8">
        <f t="shared" si="28"/>
        <v>8.4904906103386996E-5</v>
      </c>
      <c r="M930" s="21">
        <f>(L930+Systeme!$S$21)/Systeme!$S$18</f>
        <v>1.6980981220677399E-7</v>
      </c>
      <c r="O930" s="8">
        <f>('DGL 4'!$P$15/'DGL 4'!$B$26)*(1-EXP(-'DGL 4'!$B$26*D930)) + ('DGL 4'!$P$16/'DGL 4'!$B$27)*(1-EXP(-'DGL 4'!$B$27*D930))+ ('DGL 4'!$P$17/'DGL 4'!$B$28)*(1-EXP(-'DGL 4'!$B$28*D930))</f>
        <v>5.2708184230393362E-8</v>
      </c>
      <c r="P930" s="21">
        <f>(O930+Systeme!$AA$21)/Systeme!$AA$18</f>
        <v>2.6354092115196683E-11</v>
      </c>
    </row>
    <row r="931" spans="1:16" x14ac:dyDescent="0.25">
      <c r="A931" s="4">
        <f t="shared" si="29"/>
        <v>929</v>
      </c>
      <c r="D931" s="19">
        <f>A931*0.001 *Systeme!$G$6</f>
        <v>929</v>
      </c>
      <c r="F931" s="8">
        <f>('DGL 4'!$P$3/'DGL 4'!$B$26)*(1-EXP(-'DGL 4'!$B$26*D931)) + ('DGL 4'!$P$4/'DGL 4'!$B$27)*(1-EXP(-'DGL 4'!$B$27*D931))+ ('DGL 4'!$P$5/'DGL 4'!$B$28)*(1-EXP(-'DGL 4'!$B$28*D931))</f>
        <v>-18.205384620439499</v>
      </c>
      <c r="G931" s="21">
        <f>(F931+Systeme!$C$21)/Systeme!$C$18</f>
        <v>0.99635892307591201</v>
      </c>
      <c r="I931" s="8">
        <f>('DGL 4'!$P$7/'DGL 4'!$B$26)*(1-EXP(-'DGL 4'!$B$26*D931)) + ('DGL 4'!$P$8/'DGL 4'!$B$27)*(1-EXP(-'DGL 4'!$B$27*D931))+ ('DGL 4'!$P$9/'DGL 4'!$B$28)*(1-EXP(-'DGL 4'!$B$28*D931))</f>
        <v>18.20529948086898</v>
      </c>
      <c r="J931" s="21">
        <f>(I931+Systeme!$K$21)/Systeme!$K$18</f>
        <v>3.6410598961737962E-2</v>
      </c>
      <c r="L931" s="8">
        <f t="shared" si="28"/>
        <v>8.5086692306982851E-5</v>
      </c>
      <c r="M931" s="21">
        <f>(L931+Systeme!$S$21)/Systeme!$S$18</f>
        <v>1.7017338461396571E-7</v>
      </c>
      <c r="O931" s="8">
        <f>('DGL 4'!$P$15/'DGL 4'!$B$26)*(1-EXP(-'DGL 4'!$B$26*D931)) + ('DGL 4'!$P$16/'DGL 4'!$B$27)*(1-EXP(-'DGL 4'!$B$27*D931))+ ('DGL 4'!$P$17/'DGL 4'!$B$28)*(1-EXP(-'DGL 4'!$B$28*D931))</f>
        <v>5.2878212049908141E-8</v>
      </c>
      <c r="P931" s="21">
        <f>(O931+Systeme!$AA$21)/Systeme!$AA$18</f>
        <v>2.643910602495407E-11</v>
      </c>
    </row>
    <row r="932" spans="1:16" x14ac:dyDescent="0.25">
      <c r="A932" s="4">
        <f t="shared" si="29"/>
        <v>930</v>
      </c>
      <c r="D932" s="19">
        <f>A932*0.001 *Systeme!$G$6</f>
        <v>930</v>
      </c>
      <c r="F932" s="8">
        <f>('DGL 4'!$P$3/'DGL 4'!$B$26)*(1-EXP(-'DGL 4'!$B$26*D932)) + ('DGL 4'!$P$4/'DGL 4'!$B$27)*(1-EXP(-'DGL 4'!$B$27*D932))+ ('DGL 4'!$P$5/'DGL 4'!$B$28)*(1-EXP(-'DGL 4'!$B$28*D932))</f>
        <v>-18.224583164554275</v>
      </c>
      <c r="G932" s="21">
        <f>(F932+Systeme!$C$21)/Systeme!$C$18</f>
        <v>0.99635508336708922</v>
      </c>
      <c r="I932" s="8">
        <f>('DGL 4'!$P$7/'DGL 4'!$B$26)*(1-EXP(-'DGL 4'!$B$26*D932)) + ('DGL 4'!$P$8/'DGL 4'!$B$27)*(1-EXP(-'DGL 4'!$B$27*D932))+ ('DGL 4'!$P$9/'DGL 4'!$B$28)*(1-EXP(-'DGL 4'!$B$28*D932))</f>
        <v>18.224497842835703</v>
      </c>
      <c r="J932" s="21">
        <f>(I932+Systeme!$K$21)/Systeme!$K$18</f>
        <v>3.6448995685671406E-2</v>
      </c>
      <c r="L932" s="8">
        <f t="shared" si="28"/>
        <v>8.5268670096886722E-5</v>
      </c>
      <c r="M932" s="21">
        <f>(L932+Systeme!$S$21)/Systeme!$S$18</f>
        <v>1.7053734019377345E-7</v>
      </c>
      <c r="O932" s="8">
        <f>('DGL 4'!$P$15/'DGL 4'!$B$26)*(1-EXP(-'DGL 4'!$B$26*D932)) + ('DGL 4'!$P$16/'DGL 4'!$B$27)*(1-EXP(-'DGL 4'!$B$27*D932))+ ('DGL 4'!$P$17/'DGL 4'!$B$28)*(1-EXP(-'DGL 4'!$B$28*D932))</f>
        <v>5.3048475231066289E-8</v>
      </c>
      <c r="P932" s="21">
        <f>(O932+Systeme!$AA$21)/Systeme!$AA$18</f>
        <v>2.6524237615533146E-11</v>
      </c>
    </row>
    <row r="933" spans="1:16" x14ac:dyDescent="0.25">
      <c r="A933" s="4">
        <f t="shared" si="29"/>
        <v>931</v>
      </c>
      <c r="D933" s="19">
        <f>A933*0.001 *Systeme!$G$6</f>
        <v>931</v>
      </c>
      <c r="F933" s="8">
        <f>('DGL 4'!$P$3/'DGL 4'!$B$26)*(1-EXP(-'DGL 4'!$B$26*D933)) + ('DGL 4'!$P$4/'DGL 4'!$B$27)*(1-EXP(-'DGL 4'!$B$27*D933))+ ('DGL 4'!$P$5/'DGL 4'!$B$28)*(1-EXP(-'DGL 4'!$B$28*D933))</f>
        <v>-18.243780863959174</v>
      </c>
      <c r="G933" s="21">
        <f>(F933+Systeme!$C$21)/Systeme!$C$18</f>
        <v>0.99635124382720819</v>
      </c>
      <c r="I933" s="8">
        <f>('DGL 4'!$P$7/'DGL 4'!$B$26)*(1-EXP(-'DGL 4'!$B$26*D933)) + ('DGL 4'!$P$8/'DGL 4'!$B$27)*(1-EXP(-'DGL 4'!$B$27*D933))+ ('DGL 4'!$P$9/'DGL 4'!$B$28)*(1-EXP(-'DGL 4'!$B$28*D933))</f>
        <v>18.243695359900382</v>
      </c>
      <c r="J933" s="21">
        <f>(I933+Systeme!$K$21)/Systeme!$K$18</f>
        <v>3.6487390719800762E-2</v>
      </c>
      <c r="L933" s="8">
        <f t="shared" si="28"/>
        <v>8.5450839539409282E-5</v>
      </c>
      <c r="M933" s="21">
        <f>(L933+Systeme!$S$21)/Systeme!$S$18</f>
        <v>1.7090167907881856E-7</v>
      </c>
      <c r="O933" s="8">
        <f>('DGL 4'!$P$15/'DGL 4'!$B$26)*(1-EXP(-'DGL 4'!$B$26*D933)) + ('DGL 4'!$P$16/'DGL 4'!$B$27)*(1-EXP(-'DGL 4'!$B$27*D933))+ ('DGL 4'!$P$17/'DGL 4'!$B$28)*(1-EXP(-'DGL 4'!$B$28*D933))</f>
        <v>5.3219252076422419E-8</v>
      </c>
      <c r="P933" s="21">
        <f>(O933+Systeme!$AA$21)/Systeme!$AA$18</f>
        <v>2.6609626038211211E-11</v>
      </c>
    </row>
    <row r="934" spans="1:16" x14ac:dyDescent="0.25">
      <c r="A934" s="4">
        <f t="shared" si="29"/>
        <v>932</v>
      </c>
      <c r="D934" s="19">
        <f>A934*0.001 *Systeme!$G$6</f>
        <v>932</v>
      </c>
      <c r="F934" s="8">
        <f>('DGL 4'!$P$3/'DGL 4'!$B$26)*(1-EXP(-'DGL 4'!$B$26*D934)) + ('DGL 4'!$P$4/'DGL 4'!$B$27)*(1-EXP(-'DGL 4'!$B$27*D934))+ ('DGL 4'!$P$5/'DGL 4'!$B$28)*(1-EXP(-'DGL 4'!$B$28*D934))</f>
        <v>-18.262977718691005</v>
      </c>
      <c r="G934" s="21">
        <f>(F934+Systeme!$C$21)/Systeme!$C$18</f>
        <v>0.9963474044562618</v>
      </c>
      <c r="I934" s="8">
        <f>('DGL 4'!$P$7/'DGL 4'!$B$26)*(1-EXP(-'DGL 4'!$B$26*D934)) + ('DGL 4'!$P$8/'DGL 4'!$B$27)*(1-EXP(-'DGL 4'!$B$27*D934))+ ('DGL 4'!$P$9/'DGL 4'!$B$28)*(1-EXP(-'DGL 4'!$B$28*D934))</f>
        <v>18.262892032100194</v>
      </c>
      <c r="J934" s="21">
        <f>(I934+Systeme!$K$21)/Systeme!$K$18</f>
        <v>3.6525784064200387E-2</v>
      </c>
      <c r="L934" s="8">
        <f t="shared" si="28"/>
        <v>8.5633200546449996E-5</v>
      </c>
      <c r="M934" s="21">
        <f>(L934+Systeme!$S$21)/Systeme!$S$18</f>
        <v>1.712664010929E-7</v>
      </c>
      <c r="O934" s="8">
        <f>('DGL 4'!$P$15/'DGL 4'!$B$26)*(1-EXP(-'DGL 4'!$B$26*D934)) + ('DGL 4'!$P$16/'DGL 4'!$B$27)*(1-EXP(-'DGL 4'!$B$27*D934))+ ('DGL 4'!$P$17/'DGL 4'!$B$28)*(1-EXP(-'DGL 4'!$B$28*D934))</f>
        <v>5.3390264757001427E-8</v>
      </c>
      <c r="P934" s="21">
        <f>(O934+Systeme!$AA$21)/Systeme!$AA$18</f>
        <v>2.6695132378500713E-11</v>
      </c>
    </row>
    <row r="935" spans="1:16" x14ac:dyDescent="0.25">
      <c r="A935" s="4">
        <f t="shared" si="29"/>
        <v>933</v>
      </c>
      <c r="D935" s="19">
        <f>A935*0.001 *Systeme!$G$6</f>
        <v>933</v>
      </c>
      <c r="F935" s="8">
        <f>('DGL 4'!$P$3/'DGL 4'!$B$26)*(1-EXP(-'DGL 4'!$B$26*D935)) + ('DGL 4'!$P$4/'DGL 4'!$B$27)*(1-EXP(-'DGL 4'!$B$27*D935))+ ('DGL 4'!$P$5/'DGL 4'!$B$28)*(1-EXP(-'DGL 4'!$B$28*D935))</f>
        <v>-18.282173728787157</v>
      </c>
      <c r="G935" s="21">
        <f>(F935+Systeme!$C$21)/Systeme!$C$18</f>
        <v>0.99634356525424261</v>
      </c>
      <c r="I935" s="8">
        <f>('DGL 4'!$P$7/'DGL 4'!$B$26)*(1-EXP(-'DGL 4'!$B$26*D935)) + ('DGL 4'!$P$8/'DGL 4'!$B$27)*(1-EXP(-'DGL 4'!$B$27*D935))+ ('DGL 4'!$P$9/'DGL 4'!$B$28)*(1-EXP(-'DGL 4'!$B$28*D935))</f>
        <v>18.282087859472345</v>
      </c>
      <c r="J935" s="21">
        <f>(I935+Systeme!$K$21)/Systeme!$K$18</f>
        <v>3.6564175718944686E-2</v>
      </c>
      <c r="L935" s="8">
        <f t="shared" si="28"/>
        <v>8.5815753159671718E-5</v>
      </c>
      <c r="M935" s="21">
        <f>(L935+Systeme!$S$21)/Systeme!$S$18</f>
        <v>1.7163150631934343E-7</v>
      </c>
      <c r="O935" s="8">
        <f>('DGL 4'!$P$15/'DGL 4'!$B$26)*(1-EXP(-'DGL 4'!$B$26*D935)) + ('DGL 4'!$P$16/'DGL 4'!$B$27)*(1-EXP(-'DGL 4'!$B$27*D935))+ ('DGL 4'!$P$17/'DGL 4'!$B$28)*(1-EXP(-'DGL 4'!$B$28*D935))</f>
        <v>5.3561652798347209E-8</v>
      </c>
      <c r="P935" s="21">
        <f>(O935+Systeme!$AA$21)/Systeme!$AA$18</f>
        <v>2.6780826399173604E-11</v>
      </c>
    </row>
    <row r="936" spans="1:16" x14ac:dyDescent="0.25">
      <c r="A936" s="4">
        <f t="shared" si="29"/>
        <v>934</v>
      </c>
      <c r="D936" s="19">
        <f>A936*0.001 *Systeme!$G$6</f>
        <v>934</v>
      </c>
      <c r="F936" s="8">
        <f>('DGL 4'!$P$3/'DGL 4'!$B$26)*(1-EXP(-'DGL 4'!$B$26*D936)) + ('DGL 4'!$P$4/'DGL 4'!$B$27)*(1-EXP(-'DGL 4'!$B$27*D936))+ ('DGL 4'!$P$5/'DGL 4'!$B$28)*(1-EXP(-'DGL 4'!$B$28*D936))</f>
        <v>-18.301368894284916</v>
      </c>
      <c r="G936" s="21">
        <f>(F936+Systeme!$C$21)/Systeme!$C$18</f>
        <v>0.99633972622114308</v>
      </c>
      <c r="I936" s="8">
        <f>('DGL 4'!$P$7/'DGL 4'!$B$26)*(1-EXP(-'DGL 4'!$B$26*D936)) + ('DGL 4'!$P$8/'DGL 4'!$B$27)*(1-EXP(-'DGL 4'!$B$27*D936))+ ('DGL 4'!$P$9/'DGL 4'!$B$28)*(1-EXP(-'DGL 4'!$B$28*D936))</f>
        <v>18.301282842053961</v>
      </c>
      <c r="J936" s="21">
        <f>(I936+Systeme!$K$21)/Systeme!$K$18</f>
        <v>3.660256568410792E-2</v>
      </c>
      <c r="L936" s="8">
        <f t="shared" si="28"/>
        <v>8.5998497399421021E-5</v>
      </c>
      <c r="M936" s="21">
        <f>(L936+Systeme!$S$21)/Systeme!$S$18</f>
        <v>1.7199699479884205E-7</v>
      </c>
      <c r="O936" s="8">
        <f>('DGL 4'!$P$15/'DGL 4'!$B$26)*(1-EXP(-'DGL 4'!$B$26*D936)) + ('DGL 4'!$P$16/'DGL 4'!$B$27)*(1-EXP(-'DGL 4'!$B$27*D936))+ ('DGL 4'!$P$17/'DGL 4'!$B$28)*(1-EXP(-'DGL 4'!$B$28*D936))</f>
        <v>5.3733555726003662E-8</v>
      </c>
      <c r="P936" s="21">
        <f>(O936+Systeme!$AA$21)/Systeme!$AA$18</f>
        <v>2.6866777863001831E-11</v>
      </c>
    </row>
    <row r="937" spans="1:16" x14ac:dyDescent="0.25">
      <c r="A937" s="4">
        <f t="shared" si="29"/>
        <v>935</v>
      </c>
      <c r="D937" s="19">
        <f>A937*0.001 *Systeme!$G$6</f>
        <v>935</v>
      </c>
      <c r="F937" s="8">
        <f>('DGL 4'!$P$3/'DGL 4'!$B$26)*(1-EXP(-'DGL 4'!$B$26*D937)) + ('DGL 4'!$P$4/'DGL 4'!$B$27)*(1-EXP(-'DGL 4'!$B$27*D937))+ ('DGL 4'!$P$5/'DGL 4'!$B$28)*(1-EXP(-'DGL 4'!$B$28*D937))</f>
        <v>-18.320563215221142</v>
      </c>
      <c r="G937" s="21">
        <f>(F937+Systeme!$C$21)/Systeme!$C$18</f>
        <v>0.99633588735695577</v>
      </c>
      <c r="I937" s="8">
        <f>('DGL 4'!$P$7/'DGL 4'!$B$26)*(1-EXP(-'DGL 4'!$B$26*D937)) + ('DGL 4'!$P$8/'DGL 4'!$B$27)*(1-EXP(-'DGL 4'!$B$27*D937))+ ('DGL 4'!$P$9/'DGL 4'!$B$28)*(1-EXP(-'DGL 4'!$B$28*D937))</f>
        <v>18.320476979882262</v>
      </c>
      <c r="J937" s="21">
        <f>(I937+Systeme!$K$21)/Systeme!$K$18</f>
        <v>3.6640953959764522E-2</v>
      </c>
      <c r="L937" s="8">
        <f t="shared" si="28"/>
        <v>8.61814331848741E-5</v>
      </c>
      <c r="M937" s="21">
        <f>(L937+Systeme!$S$21)/Systeme!$S$18</f>
        <v>1.7236286636974821E-7</v>
      </c>
      <c r="O937" s="8">
        <f>('DGL 4'!$P$15/'DGL 4'!$B$26)*(1-EXP(-'DGL 4'!$B$26*D937)) + ('DGL 4'!$P$16/'DGL 4'!$B$27)*(1-EXP(-'DGL 4'!$B$27*D937))+ ('DGL 4'!$P$17/'DGL 4'!$B$28)*(1-EXP(-'DGL 4'!$B$28*D937))</f>
        <v>5.3905695539691739E-8</v>
      </c>
      <c r="P937" s="21">
        <f>(O937+Systeme!$AA$21)/Systeme!$AA$18</f>
        <v>2.6952847769845868E-11</v>
      </c>
    </row>
    <row r="938" spans="1:16" x14ac:dyDescent="0.25">
      <c r="A938" s="4">
        <f t="shared" si="29"/>
        <v>936</v>
      </c>
      <c r="D938" s="19">
        <f>A938*0.001 *Systeme!$G$6</f>
        <v>936</v>
      </c>
      <c r="F938" s="8">
        <f>('DGL 4'!$P$3/'DGL 4'!$B$26)*(1-EXP(-'DGL 4'!$B$26*D938)) + ('DGL 4'!$P$4/'DGL 4'!$B$27)*(1-EXP(-'DGL 4'!$B$27*D938))+ ('DGL 4'!$P$5/'DGL 4'!$B$28)*(1-EXP(-'DGL 4'!$B$28*D938))</f>
        <v>-18.339756691633166</v>
      </c>
      <c r="G938" s="21">
        <f>(F938+Systeme!$C$21)/Systeme!$C$18</f>
        <v>0.99633204866167346</v>
      </c>
      <c r="I938" s="8">
        <f>('DGL 4'!$P$7/'DGL 4'!$B$26)*(1-EXP(-'DGL 4'!$B$26*D938)) + ('DGL 4'!$P$8/'DGL 4'!$B$27)*(1-EXP(-'DGL 4'!$B$27*D938))+ ('DGL 4'!$P$9/'DGL 4'!$B$28)*(1-EXP(-'DGL 4'!$B$28*D938))</f>
        <v>18.339670272994415</v>
      </c>
      <c r="J938" s="21">
        <f>(I938+Systeme!$K$21)/Systeme!$K$18</f>
        <v>3.6679340545988828E-2</v>
      </c>
      <c r="L938" s="8">
        <f t="shared" si="28"/>
        <v>8.636456053958937E-5</v>
      </c>
      <c r="M938" s="21">
        <f>(L938+Systeme!$S$21)/Systeme!$S$18</f>
        <v>1.7272912107917873E-7</v>
      </c>
      <c r="O938" s="8">
        <f>('DGL 4'!$P$15/'DGL 4'!$B$26)*(1-EXP(-'DGL 4'!$B$26*D938)) + ('DGL 4'!$P$16/'DGL 4'!$B$27)*(1-EXP(-'DGL 4'!$B$27*D938))+ ('DGL 4'!$P$17/'DGL 4'!$B$28)*(1-EXP(-'DGL 4'!$B$28*D938))</f>
        <v>5.4078212105828499E-8</v>
      </c>
      <c r="P938" s="21">
        <f>(O938+Systeme!$AA$21)/Systeme!$AA$18</f>
        <v>2.7039106052914248E-11</v>
      </c>
    </row>
    <row r="939" spans="1:16" x14ac:dyDescent="0.25">
      <c r="A939" s="4">
        <f t="shared" si="29"/>
        <v>937</v>
      </c>
      <c r="D939" s="19">
        <f>A939*0.001 *Systeme!$G$6</f>
        <v>937</v>
      </c>
      <c r="F939" s="8">
        <f>('DGL 4'!$P$3/'DGL 4'!$B$26)*(1-EXP(-'DGL 4'!$B$26*D939)) + ('DGL 4'!$P$4/'DGL 4'!$B$27)*(1-EXP(-'DGL 4'!$B$27*D939))+ ('DGL 4'!$P$5/'DGL 4'!$B$28)*(1-EXP(-'DGL 4'!$B$28*D939))</f>
        <v>-18.358949323558168</v>
      </c>
      <c r="G939" s="21">
        <f>(F939+Systeme!$C$21)/Systeme!$C$18</f>
        <v>0.99632821013528827</v>
      </c>
      <c r="I939" s="8">
        <f>('DGL 4'!$P$7/'DGL 4'!$B$26)*(1-EXP(-'DGL 4'!$B$26*D939)) + ('DGL 4'!$P$8/'DGL 4'!$B$27)*(1-EXP(-'DGL 4'!$B$27*D939))+ ('DGL 4'!$P$9/'DGL 4'!$B$28)*(1-EXP(-'DGL 4'!$B$28*D939))</f>
        <v>18.358862721427606</v>
      </c>
      <c r="J939" s="21">
        <f>(I939+Systeme!$K$21)/Systeme!$K$18</f>
        <v>3.6717725442855211E-2</v>
      </c>
      <c r="L939" s="8">
        <f t="shared" si="28"/>
        <v>8.6547879456564617E-5</v>
      </c>
      <c r="M939" s="21">
        <f>(L939+Systeme!$S$21)/Systeme!$S$18</f>
        <v>1.7309575891312923E-7</v>
      </c>
      <c r="O939" s="8">
        <f>('DGL 4'!$P$15/'DGL 4'!$B$26)*(1-EXP(-'DGL 4'!$B$26*D939)) + ('DGL 4'!$P$16/'DGL 4'!$B$27)*(1-EXP(-'DGL 4'!$B$27*D939))+ ('DGL 4'!$P$17/'DGL 4'!$B$28)*(1-EXP(-'DGL 4'!$B$28*D939))</f>
        <v>5.4251105321197896E-8</v>
      </c>
      <c r="P939" s="21">
        <f>(O939+Systeme!$AA$21)/Systeme!$AA$18</f>
        <v>2.7125552660598947E-11</v>
      </c>
    </row>
    <row r="940" spans="1:16" x14ac:dyDescent="0.25">
      <c r="A940" s="4">
        <f t="shared" si="29"/>
        <v>938</v>
      </c>
      <c r="D940" s="19">
        <f>A940*0.001 *Systeme!$G$6</f>
        <v>938</v>
      </c>
      <c r="F940" s="8">
        <f>('DGL 4'!$P$3/'DGL 4'!$B$26)*(1-EXP(-'DGL 4'!$B$26*D940)) + ('DGL 4'!$P$4/'DGL 4'!$B$27)*(1-EXP(-'DGL 4'!$B$27*D940))+ ('DGL 4'!$P$5/'DGL 4'!$B$28)*(1-EXP(-'DGL 4'!$B$28*D940))</f>
        <v>-18.378141111033273</v>
      </c>
      <c r="G940" s="21">
        <f>(F940+Systeme!$C$21)/Systeme!$C$18</f>
        <v>0.99632437177779343</v>
      </c>
      <c r="I940" s="8">
        <f>('DGL 4'!$P$7/'DGL 4'!$B$26)*(1-EXP(-'DGL 4'!$B$26*D940)) + ('DGL 4'!$P$8/'DGL 4'!$B$27)*(1-EXP(-'DGL 4'!$B$27*D940))+ ('DGL 4'!$P$9/'DGL 4'!$B$28)*(1-EXP(-'DGL 4'!$B$28*D940))</f>
        <v>18.378054325218972</v>
      </c>
      <c r="J940" s="21">
        <f>(I940+Systeme!$K$21)/Systeme!$K$18</f>
        <v>3.6756108650437942E-2</v>
      </c>
      <c r="L940" s="8">
        <f t="shared" si="28"/>
        <v>8.6731389924395337E-5</v>
      </c>
      <c r="M940" s="21">
        <f>(L940+Systeme!$S$21)/Systeme!$S$18</f>
        <v>1.7346277984879066E-7</v>
      </c>
      <c r="O940" s="8">
        <f>('DGL 4'!$P$15/'DGL 4'!$B$26)*(1-EXP(-'DGL 4'!$B$26*D940)) + ('DGL 4'!$P$16/'DGL 4'!$B$27)*(1-EXP(-'DGL 4'!$B$27*D940))+ ('DGL 4'!$P$17/'DGL 4'!$B$28)*(1-EXP(-'DGL 4'!$B$28*D940))</f>
        <v>5.4424375932164704E-8</v>
      </c>
      <c r="P940" s="21">
        <f>(O940+Systeme!$AA$21)/Systeme!$AA$18</f>
        <v>2.7212187966082353E-11</v>
      </c>
    </row>
    <row r="941" spans="1:16" x14ac:dyDescent="0.25">
      <c r="A941" s="4">
        <f t="shared" si="29"/>
        <v>939</v>
      </c>
      <c r="D941" s="19">
        <f>A941*0.001 *Systeme!$G$6</f>
        <v>939</v>
      </c>
      <c r="F941" s="8">
        <f>('DGL 4'!$P$3/'DGL 4'!$B$26)*(1-EXP(-'DGL 4'!$B$26*D941)) + ('DGL 4'!$P$4/'DGL 4'!$B$27)*(1-EXP(-'DGL 4'!$B$27*D941))+ ('DGL 4'!$P$5/'DGL 4'!$B$28)*(1-EXP(-'DGL 4'!$B$28*D941))</f>
        <v>-18.397332054095553</v>
      </c>
      <c r="G941" s="21">
        <f>(F941+Systeme!$C$21)/Systeme!$C$18</f>
        <v>0.99632053358918093</v>
      </c>
      <c r="I941" s="8">
        <f>('DGL 4'!$P$7/'DGL 4'!$B$26)*(1-EXP(-'DGL 4'!$B$26*D941)) + ('DGL 4'!$P$8/'DGL 4'!$B$27)*(1-EXP(-'DGL 4'!$B$27*D941))+ ('DGL 4'!$P$9/'DGL 4'!$B$28)*(1-EXP(-'DGL 4'!$B$28*D941))</f>
        <v>18.39724508440576</v>
      </c>
      <c r="J941" s="21">
        <f>(I941+Systeme!$K$21)/Systeme!$K$18</f>
        <v>3.6794490168811519E-2</v>
      </c>
      <c r="L941" s="8">
        <f t="shared" si="28"/>
        <v>8.6915091907708783E-5</v>
      </c>
      <c r="M941" s="21">
        <f>(L941+Systeme!$S$21)/Systeme!$S$18</f>
        <v>1.7383018381541757E-7</v>
      </c>
      <c r="O941" s="8">
        <f>('DGL 4'!$P$15/'DGL 4'!$B$26)*(1-EXP(-'DGL 4'!$B$26*D941)) + ('DGL 4'!$P$16/'DGL 4'!$B$27)*(1-EXP(-'DGL 4'!$B$27*D941))+ ('DGL 4'!$P$17/'DGL 4'!$B$28)*(1-EXP(-'DGL 4'!$B$28*D941))</f>
        <v>5.4597885228505061E-8</v>
      </c>
      <c r="P941" s="21">
        <f>(O941+Systeme!$AA$21)/Systeme!$AA$18</f>
        <v>2.7298942614252531E-11</v>
      </c>
    </row>
    <row r="942" spans="1:16" x14ac:dyDescent="0.25">
      <c r="A942" s="4">
        <f t="shared" si="29"/>
        <v>940</v>
      </c>
      <c r="D942" s="19">
        <f>A942*0.001 *Systeme!$G$6</f>
        <v>940.00000000000011</v>
      </c>
      <c r="F942" s="8">
        <f>('DGL 4'!$P$3/'DGL 4'!$B$26)*(1-EXP(-'DGL 4'!$B$26*D942)) + ('DGL 4'!$P$4/'DGL 4'!$B$27)*(1-EXP(-'DGL 4'!$B$27*D942))+ ('DGL 4'!$P$5/'DGL 4'!$B$28)*(1-EXP(-'DGL 4'!$B$28*D942))</f>
        <v>-18.416522152782395</v>
      </c>
      <c r="G942" s="21">
        <f>(F942+Systeme!$C$21)/Systeme!$C$18</f>
        <v>0.99631669556944347</v>
      </c>
      <c r="I942" s="8">
        <f>('DGL 4'!$P$7/'DGL 4'!$B$26)*(1-EXP(-'DGL 4'!$B$26*D942)) + ('DGL 4'!$P$8/'DGL 4'!$B$27)*(1-EXP(-'DGL 4'!$B$27*D942))+ ('DGL 4'!$P$9/'DGL 4'!$B$28)*(1-EXP(-'DGL 4'!$B$28*D942))</f>
        <v>18.416434999025025</v>
      </c>
      <c r="J942" s="21">
        <f>(I942+Systeme!$K$21)/Systeme!$K$18</f>
        <v>3.683286999805005E-2</v>
      </c>
      <c r="L942" s="8">
        <f t="shared" si="28"/>
        <v>8.7098985458605206E-5</v>
      </c>
      <c r="M942" s="21">
        <f>(L942+Systeme!$S$21)/Systeme!$S$18</f>
        <v>1.741979709172104E-7</v>
      </c>
      <c r="O942" s="8">
        <f>('DGL 4'!$P$15/'DGL 4'!$B$26)*(1-EXP(-'DGL 4'!$B$26*D942)) + ('DGL 4'!$P$16/'DGL 4'!$B$27)*(1-EXP(-'DGL 4'!$B$27*D942))+ ('DGL 4'!$P$17/'DGL 4'!$B$28)*(1-EXP(-'DGL 4'!$B$28*D942))</f>
        <v>5.4771911512339899E-8</v>
      </c>
      <c r="P942" s="21">
        <f>(O942+Systeme!$AA$21)/Systeme!$AA$18</f>
        <v>2.7385955756169948E-11</v>
      </c>
    </row>
    <row r="943" spans="1:16" x14ac:dyDescent="0.25">
      <c r="A943" s="4">
        <f t="shared" si="29"/>
        <v>941</v>
      </c>
      <c r="D943" s="19">
        <f>A943*0.001 *Systeme!$G$6</f>
        <v>941.00000000000011</v>
      </c>
      <c r="F943" s="8">
        <f>('DGL 4'!$P$3/'DGL 4'!$B$26)*(1-EXP(-'DGL 4'!$B$26*D943)) + ('DGL 4'!$P$4/'DGL 4'!$B$27)*(1-EXP(-'DGL 4'!$B$27*D943))+ ('DGL 4'!$P$5/'DGL 4'!$B$28)*(1-EXP(-'DGL 4'!$B$28*D943))</f>
        <v>-18.435711407130881</v>
      </c>
      <c r="G943" s="21">
        <f>(F943+Systeme!$C$21)/Systeme!$C$18</f>
        <v>0.99631285771857381</v>
      </c>
      <c r="I943" s="8">
        <f>('DGL 4'!$P$7/'DGL 4'!$B$26)*(1-EXP(-'DGL 4'!$B$26*D943)) + ('DGL 4'!$P$8/'DGL 4'!$B$27)*(1-EXP(-'DGL 4'!$B$27*D943))+ ('DGL 4'!$P$9/'DGL 4'!$B$28)*(1-EXP(-'DGL 4'!$B$28*D943))</f>
        <v>18.435624069114024</v>
      </c>
      <c r="J943" s="21">
        <f>(I943+Systeme!$K$21)/Systeme!$K$18</f>
        <v>3.6871248138228049E-2</v>
      </c>
      <c r="L943" s="8">
        <f t="shared" si="28"/>
        <v>8.7283070541712294E-5</v>
      </c>
      <c r="M943" s="21">
        <f>(L943+Systeme!$S$21)/Systeme!$S$18</f>
        <v>1.7456614108342458E-7</v>
      </c>
      <c r="O943" s="8">
        <f>('DGL 4'!$P$15/'DGL 4'!$B$26)*(1-EXP(-'DGL 4'!$B$26*D943)) + ('DGL 4'!$P$16/'DGL 4'!$B$27)*(1-EXP(-'DGL 4'!$B$27*D943))+ ('DGL 4'!$P$17/'DGL 4'!$B$28)*(1-EXP(-'DGL 4'!$B$28*D943))</f>
        <v>5.4946316073011675E-8</v>
      </c>
      <c r="P943" s="21">
        <f>(O943+Systeme!$AA$21)/Systeme!$AA$18</f>
        <v>2.7473158036505836E-11</v>
      </c>
    </row>
    <row r="944" spans="1:16" x14ac:dyDescent="0.25">
      <c r="A944" s="4">
        <f t="shared" si="29"/>
        <v>942</v>
      </c>
      <c r="D944" s="19">
        <f>A944*0.001 *Systeme!$G$6</f>
        <v>942.00000000000011</v>
      </c>
      <c r="F944" s="8">
        <f>('DGL 4'!$P$3/'DGL 4'!$B$26)*(1-EXP(-'DGL 4'!$B$26*D944)) + ('DGL 4'!$P$4/'DGL 4'!$B$27)*(1-EXP(-'DGL 4'!$B$27*D944))+ ('DGL 4'!$P$5/'DGL 4'!$B$28)*(1-EXP(-'DGL 4'!$B$28*D944))</f>
        <v>-18.454899817177971</v>
      </c>
      <c r="G944" s="21">
        <f>(F944+Systeme!$C$21)/Systeme!$C$18</f>
        <v>0.99630902003656452</v>
      </c>
      <c r="I944" s="8">
        <f>('DGL 4'!$P$7/'DGL 4'!$B$26)*(1-EXP(-'DGL 4'!$B$26*D944)) + ('DGL 4'!$P$8/'DGL 4'!$B$27)*(1-EXP(-'DGL 4'!$B$27*D944))+ ('DGL 4'!$P$9/'DGL 4'!$B$28)*(1-EXP(-'DGL 4'!$B$28*D944))</f>
        <v>18.454812294709896</v>
      </c>
      <c r="J944" s="21">
        <f>(I944+Systeme!$K$21)/Systeme!$K$18</f>
        <v>3.6909624589419793E-2</v>
      </c>
      <c r="L944" s="8">
        <f t="shared" si="28"/>
        <v>8.7467347114211433E-5</v>
      </c>
      <c r="M944" s="21">
        <f>(L944+Systeme!$S$21)/Systeme!$S$18</f>
        <v>1.7493469422842287E-7</v>
      </c>
      <c r="O944" s="8">
        <f>('DGL 4'!$P$15/'DGL 4'!$B$26)*(1-EXP(-'DGL 4'!$B$26*D944)) + ('DGL 4'!$P$16/'DGL 4'!$B$27)*(1-EXP(-'DGL 4'!$B$27*D944))+ ('DGL 4'!$P$17/'DGL 4'!$B$28)*(1-EXP(-'DGL 4'!$B$28*D944))</f>
        <v>5.5120960540736008E-8</v>
      </c>
      <c r="P944" s="21">
        <f>(O944+Systeme!$AA$21)/Systeme!$AA$18</f>
        <v>2.7560480270368005E-11</v>
      </c>
    </row>
    <row r="945" spans="1:16" x14ac:dyDescent="0.25">
      <c r="A945" s="4">
        <f t="shared" si="29"/>
        <v>943</v>
      </c>
      <c r="D945" s="19">
        <f>A945*0.001 *Systeme!$G$6</f>
        <v>943.00000000000011</v>
      </c>
      <c r="F945" s="8">
        <f>('DGL 4'!$P$3/'DGL 4'!$B$26)*(1-EXP(-'DGL 4'!$B$26*D945)) + ('DGL 4'!$P$4/'DGL 4'!$B$27)*(1-EXP(-'DGL 4'!$B$27*D945))+ ('DGL 4'!$P$5/'DGL 4'!$B$28)*(1-EXP(-'DGL 4'!$B$28*D945))</f>
        <v>-18.474087382961155</v>
      </c>
      <c r="G945" s="21">
        <f>(F945+Systeme!$C$21)/Systeme!$C$18</f>
        <v>0.99630518252340772</v>
      </c>
      <c r="I945" s="8">
        <f>('DGL 4'!$P$7/'DGL 4'!$B$26)*(1-EXP(-'DGL 4'!$B$26*D945)) + ('DGL 4'!$P$8/'DGL 4'!$B$27)*(1-EXP(-'DGL 4'!$B$27*D945))+ ('DGL 4'!$P$9/'DGL 4'!$B$28)*(1-EXP(-'DGL 4'!$B$28*D945))</f>
        <v>18.473999675849811</v>
      </c>
      <c r="J945" s="21">
        <f>(I945+Systeme!$K$21)/Systeme!$K$18</f>
        <v>3.6947999351699623E-2</v>
      </c>
      <c r="L945" s="8">
        <f t="shared" si="28"/>
        <v>8.7651815221098748E-5</v>
      </c>
      <c r="M945" s="21">
        <f>(L945+Systeme!$S$21)/Systeme!$S$18</f>
        <v>1.7530363044219749E-7</v>
      </c>
      <c r="O945" s="8">
        <f>('DGL 4'!$P$15/'DGL 4'!$B$26)*(1-EXP(-'DGL 4'!$B$26*D945)) + ('DGL 4'!$P$16/'DGL 4'!$B$27)*(1-EXP(-'DGL 4'!$B$27*D945))+ ('DGL 4'!$P$17/'DGL 4'!$B$28)*(1-EXP(-'DGL 4'!$B$28*D945))</f>
        <v>5.5296123216332788E-8</v>
      </c>
      <c r="P945" s="21">
        <f>(O945+Systeme!$AA$21)/Systeme!$AA$18</f>
        <v>2.7648061608166394E-11</v>
      </c>
    </row>
    <row r="946" spans="1:16" x14ac:dyDescent="0.25">
      <c r="A946" s="4">
        <f t="shared" si="29"/>
        <v>944</v>
      </c>
      <c r="D946" s="19">
        <f>A946*0.001 *Systeme!$G$6</f>
        <v>944.00000000000011</v>
      </c>
      <c r="F946" s="8">
        <f>('DGL 4'!$P$3/'DGL 4'!$B$26)*(1-EXP(-'DGL 4'!$B$26*D946)) + ('DGL 4'!$P$4/'DGL 4'!$B$27)*(1-EXP(-'DGL 4'!$B$27*D946))+ ('DGL 4'!$P$5/'DGL 4'!$B$28)*(1-EXP(-'DGL 4'!$B$28*D946))</f>
        <v>-18.493274104517248</v>
      </c>
      <c r="G946" s="21">
        <f>(F946+Systeme!$C$21)/Systeme!$C$18</f>
        <v>0.99630134517909641</v>
      </c>
      <c r="I946" s="8">
        <f>('DGL 4'!$P$7/'DGL 4'!$B$26)*(1-EXP(-'DGL 4'!$B$26*D946)) + ('DGL 4'!$P$8/'DGL 4'!$B$27)*(1-EXP(-'DGL 4'!$B$27*D946))+ ('DGL 4'!$P$9/'DGL 4'!$B$28)*(1-EXP(-'DGL 4'!$B$28*D946))</f>
        <v>18.493186212570919</v>
      </c>
      <c r="J946" s="21">
        <f>(I946+Systeme!$K$21)/Systeme!$K$18</f>
        <v>3.6986372425141835E-2</v>
      </c>
      <c r="L946" s="8">
        <f t="shared" si="28"/>
        <v>8.7836474802524111E-5</v>
      </c>
      <c r="M946" s="21">
        <f>(L946+Systeme!$S$21)/Systeme!$S$18</f>
        <v>1.7567294960504822E-7</v>
      </c>
      <c r="O946" s="8">
        <f>('DGL 4'!$P$15/'DGL 4'!$B$26)*(1-EXP(-'DGL 4'!$B$26*D946)) + ('DGL 4'!$P$16/'DGL 4'!$B$27)*(1-EXP(-'DGL 4'!$B$27*D946))+ ('DGL 4'!$P$17/'DGL 4'!$B$28)*(1-EXP(-'DGL 4'!$B$28*D946))</f>
        <v>5.5471526442130853E-8</v>
      </c>
      <c r="P946" s="21">
        <f>(O946+Systeme!$AA$21)/Systeme!$AA$18</f>
        <v>2.7735763221065427E-11</v>
      </c>
    </row>
    <row r="947" spans="1:16" x14ac:dyDescent="0.25">
      <c r="A947" s="4">
        <f t="shared" si="29"/>
        <v>945</v>
      </c>
      <c r="D947" s="19">
        <f>A947*0.001 *Systeme!$G$6</f>
        <v>945.00000000000011</v>
      </c>
      <c r="F947" s="8">
        <f>('DGL 4'!$P$3/'DGL 4'!$B$26)*(1-EXP(-'DGL 4'!$B$26*D947)) + ('DGL 4'!$P$4/'DGL 4'!$B$27)*(1-EXP(-'DGL 4'!$B$27*D947))+ ('DGL 4'!$P$5/'DGL 4'!$B$28)*(1-EXP(-'DGL 4'!$B$28*D947))</f>
        <v>-18.512459981883584</v>
      </c>
      <c r="G947" s="21">
        <f>(F947+Systeme!$C$21)/Systeme!$C$18</f>
        <v>0.99629750800362327</v>
      </c>
      <c r="I947" s="8">
        <f>('DGL 4'!$P$7/'DGL 4'!$B$26)*(1-EXP(-'DGL 4'!$B$26*D947)) + ('DGL 4'!$P$8/'DGL 4'!$B$27)*(1-EXP(-'DGL 4'!$B$27*D947))+ ('DGL 4'!$P$9/'DGL 4'!$B$28)*(1-EXP(-'DGL 4'!$B$28*D947))</f>
        <v>18.512371904910403</v>
      </c>
      <c r="J947" s="21">
        <f>(I947+Systeme!$K$21)/Systeme!$K$18</f>
        <v>3.7024743809820806E-2</v>
      </c>
      <c r="L947" s="8">
        <f t="shared" si="28"/>
        <v>8.80213258717291E-5</v>
      </c>
      <c r="M947" s="21">
        <f>(L947+Systeme!$S$21)/Systeme!$S$18</f>
        <v>1.760426517434582E-7</v>
      </c>
      <c r="O947" s="8">
        <f>('DGL 4'!$P$15/'DGL 4'!$B$26)*(1-EXP(-'DGL 4'!$B$26*D947)) + ('DGL 4'!$P$16/'DGL 4'!$B$27)*(1-EXP(-'DGL 4'!$B$27*D947))+ ('DGL 4'!$P$17/'DGL 4'!$B$28)*(1-EXP(-'DGL 4'!$B$28*D947))</f>
        <v>5.564730974324042E-8</v>
      </c>
      <c r="P947" s="21">
        <f>(O947+Systeme!$AA$21)/Systeme!$AA$18</f>
        <v>2.7823654871620209E-11</v>
      </c>
    </row>
    <row r="948" spans="1:16" x14ac:dyDescent="0.25">
      <c r="A948" s="4">
        <f t="shared" si="29"/>
        <v>946</v>
      </c>
      <c r="D948" s="19">
        <f>A948*0.001 *Systeme!$G$6</f>
        <v>946.00000000000011</v>
      </c>
      <c r="F948" s="8">
        <f>('DGL 4'!$P$3/'DGL 4'!$B$26)*(1-EXP(-'DGL 4'!$B$26*D948)) + ('DGL 4'!$P$4/'DGL 4'!$B$27)*(1-EXP(-'DGL 4'!$B$27*D948))+ ('DGL 4'!$P$5/'DGL 4'!$B$28)*(1-EXP(-'DGL 4'!$B$28*D948))</f>
        <v>-18.531645015097446</v>
      </c>
      <c r="G948" s="21">
        <f>(F948+Systeme!$C$21)/Systeme!$C$18</f>
        <v>0.99629367099698052</v>
      </c>
      <c r="I948" s="8">
        <f>('DGL 4'!$P$7/'DGL 4'!$B$26)*(1-EXP(-'DGL 4'!$B$26*D948)) + ('DGL 4'!$P$8/'DGL 4'!$B$27)*(1-EXP(-'DGL 4'!$B$27*D948))+ ('DGL 4'!$P$9/'DGL 4'!$B$28)*(1-EXP(-'DGL 4'!$B$28*D948))</f>
        <v>18.531556752905374</v>
      </c>
      <c r="J948" s="21">
        <f>(I948+Systeme!$K$21)/Systeme!$K$18</f>
        <v>3.7063113505810749E-2</v>
      </c>
      <c r="L948" s="8">
        <f t="shared" si="28"/>
        <v>8.8206368460230604E-5</v>
      </c>
      <c r="M948" s="21">
        <f>(L948+Systeme!$S$21)/Systeme!$S$18</f>
        <v>1.764127369204612E-7</v>
      </c>
      <c r="O948" s="8">
        <f>('DGL 4'!$P$15/'DGL 4'!$B$26)*(1-EXP(-'DGL 4'!$B$26*D948)) + ('DGL 4'!$P$16/'DGL 4'!$B$27)*(1-EXP(-'DGL 4'!$B$27*D948))+ ('DGL 4'!$P$17/'DGL 4'!$B$28)*(1-EXP(-'DGL 4'!$B$28*D948))</f>
        <v>5.5823612133028278E-8</v>
      </c>
      <c r="P948" s="21">
        <f>(O948+Systeme!$AA$21)/Systeme!$AA$18</f>
        <v>2.7911806066514138E-11</v>
      </c>
    </row>
    <row r="949" spans="1:16" x14ac:dyDescent="0.25">
      <c r="A949" s="4">
        <f t="shared" si="29"/>
        <v>947</v>
      </c>
      <c r="D949" s="19">
        <f>A949*0.001 *Systeme!$G$6</f>
        <v>947.00000000000011</v>
      </c>
      <c r="F949" s="8">
        <f>('DGL 4'!$P$3/'DGL 4'!$B$26)*(1-EXP(-'DGL 4'!$B$26*D949)) + ('DGL 4'!$P$4/'DGL 4'!$B$27)*(1-EXP(-'DGL 4'!$B$27*D949))+ ('DGL 4'!$P$5/'DGL 4'!$B$28)*(1-EXP(-'DGL 4'!$B$28*D949))</f>
        <v>-18.550829204195697</v>
      </c>
      <c r="G949" s="21">
        <f>(F949+Systeme!$C$21)/Systeme!$C$18</f>
        <v>0.99628983415916084</v>
      </c>
      <c r="I949" s="8">
        <f>('DGL 4'!$P$7/'DGL 4'!$B$26)*(1-EXP(-'DGL 4'!$B$26*D949)) + ('DGL 4'!$P$8/'DGL 4'!$B$27)*(1-EXP(-'DGL 4'!$B$27*D949))+ ('DGL 4'!$P$9/'DGL 4'!$B$28)*(1-EXP(-'DGL 4'!$B$28*D949))</f>
        <v>18.550740756593054</v>
      </c>
      <c r="J949" s="21">
        <f>(I949+Systeme!$K$21)/Systeme!$K$18</f>
        <v>3.710148151318611E-2</v>
      </c>
      <c r="L949" s="8">
        <f t="shared" si="28"/>
        <v>8.8391602486522641E-5</v>
      </c>
      <c r="M949" s="21">
        <f>(L949+Systeme!$S$21)/Systeme!$S$18</f>
        <v>1.7678320497304527E-7</v>
      </c>
      <c r="O949" s="8">
        <f>('DGL 4'!$P$15/'DGL 4'!$B$26)*(1-EXP(-'DGL 4'!$B$26*D949)) + ('DGL 4'!$P$16/'DGL 4'!$B$27)*(1-EXP(-'DGL 4'!$B$27*D949))+ ('DGL 4'!$P$17/'DGL 4'!$B$28)*(1-EXP(-'DGL 4'!$B$28*D949))</f>
        <v>5.6000156293395387E-8</v>
      </c>
      <c r="P949" s="21">
        <f>(O949+Systeme!$AA$21)/Systeme!$AA$18</f>
        <v>2.8000078146697693E-11</v>
      </c>
    </row>
    <row r="950" spans="1:16" x14ac:dyDescent="0.25">
      <c r="A950" s="4">
        <f t="shared" si="29"/>
        <v>948</v>
      </c>
      <c r="D950" s="19">
        <f>A950*0.001 *Systeme!$G$6</f>
        <v>948.00000000000011</v>
      </c>
      <c r="F950" s="8">
        <f>('DGL 4'!$P$3/'DGL 4'!$B$26)*(1-EXP(-'DGL 4'!$B$26*D950)) + ('DGL 4'!$P$4/'DGL 4'!$B$27)*(1-EXP(-'DGL 4'!$B$27*D950))+ ('DGL 4'!$P$5/'DGL 4'!$B$28)*(1-EXP(-'DGL 4'!$B$28*D950))</f>
        <v>-18.570012549215626</v>
      </c>
      <c r="G950" s="21">
        <f>(F950+Systeme!$C$21)/Systeme!$C$18</f>
        <v>0.99628599749015689</v>
      </c>
      <c r="I950" s="8">
        <f>('DGL 4'!$P$7/'DGL 4'!$B$26)*(1-EXP(-'DGL 4'!$B$26*D950)) + ('DGL 4'!$P$8/'DGL 4'!$B$27)*(1-EXP(-'DGL 4'!$B$27*D950))+ ('DGL 4'!$P$9/'DGL 4'!$B$28)*(1-EXP(-'DGL 4'!$B$28*D950))</f>
        <v>18.569923916010563</v>
      </c>
      <c r="J950" s="21">
        <f>(I950+Systeme!$K$21)/Systeme!$K$18</f>
        <v>3.7139847832021122E-2</v>
      </c>
      <c r="L950" s="8">
        <f t="shared" si="28"/>
        <v>8.8577027981780795E-5</v>
      </c>
      <c r="M950" s="21">
        <f>(L950+Systeme!$S$21)/Systeme!$S$18</f>
        <v>1.7715405596356159E-7</v>
      </c>
      <c r="O950" s="8">
        <f>('DGL 4'!$P$15/'DGL 4'!$B$26)*(1-EXP(-'DGL 4'!$B$26*D950)) + ('DGL 4'!$P$16/'DGL 4'!$B$27)*(1-EXP(-'DGL 4'!$B$27*D950))+ ('DGL 4'!$P$17/'DGL 4'!$B$28)*(1-EXP(-'DGL 4'!$B$28*D950))</f>
        <v>5.6177081579015381E-8</v>
      </c>
      <c r="P950" s="21">
        <f>(O950+Systeme!$AA$21)/Systeme!$AA$18</f>
        <v>2.808854078950769E-11</v>
      </c>
    </row>
    <row r="951" spans="1:16" x14ac:dyDescent="0.25">
      <c r="A951" s="4">
        <f t="shared" si="29"/>
        <v>949</v>
      </c>
      <c r="D951" s="19">
        <f>A951*0.001 *Systeme!$G$6</f>
        <v>949.00000000000011</v>
      </c>
      <c r="F951" s="8">
        <f>('DGL 4'!$P$3/'DGL 4'!$B$26)*(1-EXP(-'DGL 4'!$B$26*D951)) + ('DGL 4'!$P$4/'DGL 4'!$B$27)*(1-EXP(-'DGL 4'!$B$27*D951))+ ('DGL 4'!$P$5/'DGL 4'!$B$28)*(1-EXP(-'DGL 4'!$B$28*D951))</f>
        <v>-18.589195050194352</v>
      </c>
      <c r="G951" s="21">
        <f>(F951+Systeme!$C$21)/Systeme!$C$18</f>
        <v>0.99628216098996103</v>
      </c>
      <c r="I951" s="8">
        <f>('DGL 4'!$P$7/'DGL 4'!$B$26)*(1-EXP(-'DGL 4'!$B$26*D951)) + ('DGL 4'!$P$8/'DGL 4'!$B$27)*(1-EXP(-'DGL 4'!$B$27*D951))+ ('DGL 4'!$P$9/'DGL 4'!$B$28)*(1-EXP(-'DGL 4'!$B$28*D951))</f>
        <v>18.589106231195029</v>
      </c>
      <c r="J951" s="21">
        <f>(I951+Systeme!$K$21)/Systeme!$K$18</f>
        <v>3.7178212462390059E-2</v>
      </c>
      <c r="L951" s="8">
        <f t="shared" si="28"/>
        <v>8.876264493494013E-5</v>
      </c>
      <c r="M951" s="21">
        <f>(L951+Systeme!$S$21)/Systeme!$S$18</f>
        <v>1.7752528986988027E-7</v>
      </c>
      <c r="O951" s="8">
        <f>('DGL 4'!$P$15/'DGL 4'!$B$26)*(1-EXP(-'DGL 4'!$B$26*D951)) + ('DGL 4'!$P$16/'DGL 4'!$B$27)*(1-EXP(-'DGL 4'!$B$27*D951))+ ('DGL 4'!$P$17/'DGL 4'!$B$28)*(1-EXP(-'DGL 4'!$B$28*D951))</f>
        <v>5.6354388396680916E-8</v>
      </c>
      <c r="P951" s="21">
        <f>(O951+Systeme!$AA$21)/Systeme!$AA$18</f>
        <v>2.8177194198340458E-11</v>
      </c>
    </row>
    <row r="952" spans="1:16" x14ac:dyDescent="0.25">
      <c r="A952" s="4">
        <f t="shared" si="29"/>
        <v>950</v>
      </c>
      <c r="D952" s="19">
        <f>A952*0.001 *Systeme!$G$6</f>
        <v>950.00000000000011</v>
      </c>
      <c r="F952" s="8">
        <f>('DGL 4'!$P$3/'DGL 4'!$B$26)*(1-EXP(-'DGL 4'!$B$26*D952)) + ('DGL 4'!$P$4/'DGL 4'!$B$27)*(1-EXP(-'DGL 4'!$B$27*D952))+ ('DGL 4'!$P$5/'DGL 4'!$B$28)*(1-EXP(-'DGL 4'!$B$28*D952))</f>
        <v>-18.608376707169107</v>
      </c>
      <c r="G952" s="21">
        <f>(F952+Systeme!$C$21)/Systeme!$C$18</f>
        <v>0.99627832465856614</v>
      </c>
      <c r="I952" s="8">
        <f>('DGL 4'!$P$7/'DGL 4'!$B$26)*(1-EXP(-'DGL 4'!$B$26*D952)) + ('DGL 4'!$P$8/'DGL 4'!$B$27)*(1-EXP(-'DGL 4'!$B$27*D952))+ ('DGL 4'!$P$9/'DGL 4'!$B$28)*(1-EXP(-'DGL 4'!$B$28*D952))</f>
        <v>18.608287702183699</v>
      </c>
      <c r="J952" s="21">
        <f>(I952+Systeme!$K$21)/Systeme!$K$18</f>
        <v>3.7216575404367395E-2</v>
      </c>
      <c r="L952" s="8">
        <f t="shared" si="28"/>
        <v>8.89484533313817E-5</v>
      </c>
      <c r="M952" s="21">
        <f>(L952+Systeme!$S$21)/Systeme!$S$18</f>
        <v>1.7789690666276339E-7</v>
      </c>
      <c r="O952" s="8">
        <f>('DGL 4'!$P$15/'DGL 4'!$B$26)*(1-EXP(-'DGL 4'!$B$26*D952)) + ('DGL 4'!$P$16/'DGL 4'!$B$27)*(1-EXP(-'DGL 4'!$B$27*D952))+ ('DGL 4'!$P$17/'DGL 4'!$B$28)*(1-EXP(-'DGL 4'!$B$28*D952))</f>
        <v>5.6532077154485688E-8</v>
      </c>
      <c r="P952" s="21">
        <f>(O952+Systeme!$AA$21)/Systeme!$AA$18</f>
        <v>2.8266038577242843E-11</v>
      </c>
    </row>
    <row r="953" spans="1:16" x14ac:dyDescent="0.25">
      <c r="A953" s="4">
        <f t="shared" si="29"/>
        <v>951</v>
      </c>
      <c r="D953" s="19">
        <f>A953*0.001 *Systeme!$G$6</f>
        <v>951.00000000000011</v>
      </c>
      <c r="F953" s="8">
        <f>('DGL 4'!$P$3/'DGL 4'!$B$26)*(1-EXP(-'DGL 4'!$B$26*D953)) + ('DGL 4'!$P$4/'DGL 4'!$B$27)*(1-EXP(-'DGL 4'!$B$27*D953))+ ('DGL 4'!$P$5/'DGL 4'!$B$28)*(1-EXP(-'DGL 4'!$B$28*D953))</f>
        <v>-18.627557520176918</v>
      </c>
      <c r="G953" s="21">
        <f>(F953+Systeme!$C$21)/Systeme!$C$18</f>
        <v>0.99627448849596456</v>
      </c>
      <c r="I953" s="8">
        <f>('DGL 4'!$P$7/'DGL 4'!$B$26)*(1-EXP(-'DGL 4'!$B$26*D953)) + ('DGL 4'!$P$8/'DGL 4'!$B$27)*(1-EXP(-'DGL 4'!$B$27*D953))+ ('DGL 4'!$P$9/'DGL 4'!$B$28)*(1-EXP(-'DGL 4'!$B$28*D953))</f>
        <v>18.627468329013592</v>
      </c>
      <c r="J953" s="21">
        <f>(I953+Systeme!$K$21)/Systeme!$K$18</f>
        <v>3.7254936658027184E-2</v>
      </c>
      <c r="L953" s="8">
        <f t="shared" si="28"/>
        <v>8.9134453178147614E-5</v>
      </c>
      <c r="M953" s="21">
        <f>(L953+Systeme!$S$21)/Systeme!$S$18</f>
        <v>1.7826890635629522E-7</v>
      </c>
      <c r="O953" s="8">
        <f>('DGL 4'!$P$15/'DGL 4'!$B$26)*(1-EXP(-'DGL 4'!$B$26*D953)) + ('DGL 4'!$P$16/'DGL 4'!$B$27)*(1-EXP(-'DGL 4'!$B$27*D953))+ ('DGL 4'!$P$17/'DGL 4'!$B$28)*(1-EXP(-'DGL 4'!$B$28*D953))</f>
        <v>5.6710147915747106E-8</v>
      </c>
      <c r="P953" s="21">
        <f>(O953+Systeme!$AA$21)/Systeme!$AA$18</f>
        <v>2.8355073957873552E-11</v>
      </c>
    </row>
    <row r="954" spans="1:16" x14ac:dyDescent="0.25">
      <c r="A954" s="4">
        <f t="shared" si="29"/>
        <v>952</v>
      </c>
      <c r="D954" s="19">
        <f>A954*0.001 *Systeme!$G$6</f>
        <v>952.00000000000011</v>
      </c>
      <c r="F954" s="8">
        <f>('DGL 4'!$P$3/'DGL 4'!$B$26)*(1-EXP(-'DGL 4'!$B$26*D954)) + ('DGL 4'!$P$4/'DGL 4'!$B$27)*(1-EXP(-'DGL 4'!$B$27*D954))+ ('DGL 4'!$P$5/'DGL 4'!$B$28)*(1-EXP(-'DGL 4'!$B$28*D954))</f>
        <v>-18.646737489255056</v>
      </c>
      <c r="G954" s="21">
        <f>(F954+Systeme!$C$21)/Systeme!$C$18</f>
        <v>0.99627065250214897</v>
      </c>
      <c r="I954" s="8">
        <f>('DGL 4'!$P$7/'DGL 4'!$B$26)*(1-EXP(-'DGL 4'!$B$26*D954)) + ('DGL 4'!$P$8/'DGL 4'!$B$27)*(1-EXP(-'DGL 4'!$B$27*D954))+ ('DGL 4'!$P$9/'DGL 4'!$B$28)*(1-EXP(-'DGL 4'!$B$28*D954))</f>
        <v>18.646648111722012</v>
      </c>
      <c r="J954" s="21">
        <f>(I954+Systeme!$K$21)/Systeme!$K$18</f>
        <v>3.7293296223444024E-2</v>
      </c>
      <c r="L954" s="8">
        <f t="shared" si="28"/>
        <v>8.9320644442511879E-5</v>
      </c>
      <c r="M954" s="21">
        <f>(L954+Systeme!$S$21)/Systeme!$S$18</f>
        <v>1.7864128888502376E-7</v>
      </c>
      <c r="O954" s="8">
        <f>('DGL 4'!$P$15/'DGL 4'!$B$26)*(1-EXP(-'DGL 4'!$B$26*D954)) + ('DGL 4'!$P$16/'DGL 4'!$B$27)*(1-EXP(-'DGL 4'!$B$27*D954))+ ('DGL 4'!$P$17/'DGL 4'!$B$28)*(1-EXP(-'DGL 4'!$B$28*D954))</f>
        <v>5.6888601432034114E-8</v>
      </c>
      <c r="P954" s="21">
        <f>(O954+Systeme!$AA$21)/Systeme!$AA$18</f>
        <v>2.8444300716017056E-11</v>
      </c>
    </row>
    <row r="955" spans="1:16" x14ac:dyDescent="0.25">
      <c r="A955" s="4">
        <f t="shared" si="29"/>
        <v>953</v>
      </c>
      <c r="D955" s="19">
        <f>A955*0.001 *Systeme!$G$6</f>
        <v>953.00000000000011</v>
      </c>
      <c r="F955" s="8">
        <f>('DGL 4'!$P$3/'DGL 4'!$B$26)*(1-EXP(-'DGL 4'!$B$26*D955)) + ('DGL 4'!$P$4/'DGL 4'!$B$27)*(1-EXP(-'DGL 4'!$B$27*D955))+ ('DGL 4'!$P$5/'DGL 4'!$B$28)*(1-EXP(-'DGL 4'!$B$28*D955))</f>
        <v>-18.665916614440395</v>
      </c>
      <c r="G955" s="21">
        <f>(F955+Systeme!$C$21)/Systeme!$C$18</f>
        <v>0.99626681667711203</v>
      </c>
      <c r="I955" s="8">
        <f>('DGL 4'!$P$7/'DGL 4'!$B$26)*(1-EXP(-'DGL 4'!$B$26*D955)) + ('DGL 4'!$P$8/'DGL 4'!$B$27)*(1-EXP(-'DGL 4'!$B$27*D955))+ ('DGL 4'!$P$9/'DGL 4'!$B$28)*(1-EXP(-'DGL 4'!$B$28*D955))</f>
        <v>18.665827050345996</v>
      </c>
      <c r="J955" s="21">
        <f>(I955+Systeme!$K$21)/Systeme!$K$18</f>
        <v>3.7331654100691995E-2</v>
      </c>
      <c r="L955" s="8">
        <f t="shared" si="28"/>
        <v>8.9507027099764661E-5</v>
      </c>
      <c r="M955" s="21">
        <f>(L955+Systeme!$S$21)/Systeme!$S$18</f>
        <v>1.7901405419952933E-7</v>
      </c>
      <c r="O955" s="8">
        <f>('DGL 4'!$P$15/'DGL 4'!$B$26)*(1-EXP(-'DGL 4'!$B$26*D955)) + ('DGL 4'!$P$16/'DGL 4'!$B$27)*(1-EXP(-'DGL 4'!$B$27*D955))+ ('DGL 4'!$P$17/'DGL 4'!$B$28)*(1-EXP(-'DGL 4'!$B$28*D955))</f>
        <v>5.7067298988352361E-8</v>
      </c>
      <c r="P955" s="21">
        <f>(O955+Systeme!$AA$21)/Systeme!$AA$18</f>
        <v>2.8533649494176181E-11</v>
      </c>
    </row>
    <row r="956" spans="1:16" x14ac:dyDescent="0.25">
      <c r="A956" s="4">
        <f t="shared" si="29"/>
        <v>954</v>
      </c>
      <c r="D956" s="19">
        <f>A956*0.001 *Systeme!$G$6</f>
        <v>954.00000000000011</v>
      </c>
      <c r="F956" s="8">
        <f>('DGL 4'!$P$3/'DGL 4'!$B$26)*(1-EXP(-'DGL 4'!$B$26*D956)) + ('DGL 4'!$P$4/'DGL 4'!$B$27)*(1-EXP(-'DGL 4'!$B$27*D956))+ ('DGL 4'!$P$5/'DGL 4'!$B$28)*(1-EXP(-'DGL 4'!$B$28*D956))</f>
        <v>-18.68509489577043</v>
      </c>
      <c r="G956" s="21">
        <f>(F956+Systeme!$C$21)/Systeme!$C$18</f>
        <v>0.99626298102084587</v>
      </c>
      <c r="I956" s="8">
        <f>('DGL 4'!$P$7/'DGL 4'!$B$26)*(1-EXP(-'DGL 4'!$B$26*D956)) + ('DGL 4'!$P$8/'DGL 4'!$B$27)*(1-EXP(-'DGL 4'!$B$27*D956))+ ('DGL 4'!$P$9/'DGL 4'!$B$28)*(1-EXP(-'DGL 4'!$B$28*D956))</f>
        <v>18.685005144922698</v>
      </c>
      <c r="J956" s="21">
        <f>(I956+Systeme!$K$21)/Systeme!$K$18</f>
        <v>3.7370010289845393E-2</v>
      </c>
      <c r="L956" s="8">
        <f t="shared" si="28"/>
        <v>8.9693601212662184E-5</v>
      </c>
      <c r="M956" s="21">
        <f>(L956+Systeme!$S$21)/Systeme!$S$18</f>
        <v>1.7938720242532437E-7</v>
      </c>
      <c r="O956" s="8">
        <f>('DGL 4'!$P$15/'DGL 4'!$B$26)*(1-EXP(-'DGL 4'!$B$26*D956)) + ('DGL 4'!$P$16/'DGL 4'!$B$27)*(1-EXP(-'DGL 4'!$B$27*D956))+ ('DGL 4'!$P$17/'DGL 4'!$B$28)*(1-EXP(-'DGL 4'!$B$28*D956))</f>
        <v>5.7246518888991182E-8</v>
      </c>
      <c r="P956" s="21">
        <f>(O956+Systeme!$AA$21)/Systeme!$AA$18</f>
        <v>2.8623259444495591E-11</v>
      </c>
    </row>
    <row r="957" spans="1:16" x14ac:dyDescent="0.25">
      <c r="A957" s="4">
        <f t="shared" si="29"/>
        <v>955</v>
      </c>
      <c r="D957" s="19">
        <f>A957*0.001 *Systeme!$G$6</f>
        <v>955.00000000000011</v>
      </c>
      <c r="F957" s="8">
        <f>('DGL 4'!$P$3/'DGL 4'!$B$26)*(1-EXP(-'DGL 4'!$B$26*D957)) + ('DGL 4'!$P$4/'DGL 4'!$B$27)*(1-EXP(-'DGL 4'!$B$27*D957))+ ('DGL 4'!$P$5/'DGL 4'!$B$28)*(1-EXP(-'DGL 4'!$B$28*D957))</f>
        <v>-18.70427233328212</v>
      </c>
      <c r="G957" s="21">
        <f>(F957+Systeme!$C$21)/Systeme!$C$18</f>
        <v>0.99625914553334349</v>
      </c>
      <c r="I957" s="8">
        <f>('DGL 4'!$P$7/'DGL 4'!$B$26)*(1-EXP(-'DGL 4'!$B$26*D957)) + ('DGL 4'!$P$8/'DGL 4'!$B$27)*(1-EXP(-'DGL 4'!$B$27*D957))+ ('DGL 4'!$P$9/'DGL 4'!$B$28)*(1-EXP(-'DGL 4'!$B$28*D957))</f>
        <v>18.70418239548928</v>
      </c>
      <c r="J957" s="21">
        <f>(I957+Systeme!$K$21)/Systeme!$K$18</f>
        <v>3.740836479097856E-2</v>
      </c>
      <c r="L957" s="8">
        <f t="shared" si="28"/>
        <v>8.9880366717242158E-5</v>
      </c>
      <c r="M957" s="21">
        <f>(L957+Systeme!$S$21)/Systeme!$S$18</f>
        <v>1.7976073343448431E-7</v>
      </c>
      <c r="O957" s="8">
        <f>('DGL 4'!$P$15/'DGL 4'!$B$26)*(1-EXP(-'DGL 4'!$B$26*D957)) + ('DGL 4'!$P$16/'DGL 4'!$B$27)*(1-EXP(-'DGL 4'!$B$27*D957))+ ('DGL 4'!$P$17/'DGL 4'!$B$28)*(1-EXP(-'DGL 4'!$B$28*D957))</f>
        <v>5.7426122591561213E-8</v>
      </c>
      <c r="P957" s="21">
        <f>(O957+Systeme!$AA$21)/Systeme!$AA$18</f>
        <v>2.8713061295780607E-11</v>
      </c>
    </row>
    <row r="958" spans="1:16" x14ac:dyDescent="0.25">
      <c r="A958" s="4">
        <f t="shared" si="29"/>
        <v>956</v>
      </c>
      <c r="D958" s="19">
        <f>A958*0.001 *Systeme!$G$6</f>
        <v>956.00000000000011</v>
      </c>
      <c r="F958" s="8">
        <f>('DGL 4'!$P$3/'DGL 4'!$B$26)*(1-EXP(-'DGL 4'!$B$26*D958)) + ('DGL 4'!$P$4/'DGL 4'!$B$27)*(1-EXP(-'DGL 4'!$B$27*D958))+ ('DGL 4'!$P$5/'DGL 4'!$B$28)*(1-EXP(-'DGL 4'!$B$28*D958))</f>
        <v>-18.723448927012498</v>
      </c>
      <c r="G958" s="21">
        <f>(F958+Systeme!$C$21)/Systeme!$C$18</f>
        <v>0.99625531021459757</v>
      </c>
      <c r="I958" s="8">
        <f>('DGL 4'!$P$7/'DGL 4'!$B$26)*(1-EXP(-'DGL 4'!$B$26*D958)) + ('DGL 4'!$P$8/'DGL 4'!$B$27)*(1-EXP(-'DGL 4'!$B$27*D958))+ ('DGL 4'!$P$9/'DGL 4'!$B$28)*(1-EXP(-'DGL 4'!$B$28*D958))</f>
        <v>18.723358802082931</v>
      </c>
      <c r="J958" s="21">
        <f>(I958+Systeme!$K$21)/Systeme!$K$18</f>
        <v>3.7446717604165861E-2</v>
      </c>
      <c r="L958" s="8">
        <f t="shared" si="28"/>
        <v>9.0067323595894536E-5</v>
      </c>
      <c r="M958" s="21">
        <f>(L958+Systeme!$S$21)/Systeme!$S$18</f>
        <v>1.8013464719178907E-7</v>
      </c>
      <c r="O958" s="8">
        <f>('DGL 4'!$P$15/'DGL 4'!$B$26)*(1-EXP(-'DGL 4'!$B$26*D958)) + ('DGL 4'!$P$16/'DGL 4'!$B$27)*(1-EXP(-'DGL 4'!$B$27*D958))+ ('DGL 4'!$P$17/'DGL 4'!$B$28)*(1-EXP(-'DGL 4'!$B$28*D958))</f>
        <v>5.7605971386705951E-8</v>
      </c>
      <c r="P958" s="21">
        <f>(O958+Systeme!$AA$21)/Systeme!$AA$18</f>
        <v>2.8802985693352975E-11</v>
      </c>
    </row>
    <row r="959" spans="1:16" x14ac:dyDescent="0.25">
      <c r="A959" s="4">
        <f t="shared" si="29"/>
        <v>957</v>
      </c>
      <c r="D959" s="19">
        <f>A959*0.001 *Systeme!$G$6</f>
        <v>957.00000000000011</v>
      </c>
      <c r="F959" s="8">
        <f>('DGL 4'!$P$3/'DGL 4'!$B$26)*(1-EXP(-'DGL 4'!$B$26*D959)) + ('DGL 4'!$P$4/'DGL 4'!$B$27)*(1-EXP(-'DGL 4'!$B$27*D959))+ ('DGL 4'!$P$5/'DGL 4'!$B$28)*(1-EXP(-'DGL 4'!$B$28*D959))</f>
        <v>-18.742624676998943</v>
      </c>
      <c r="G959" s="21">
        <f>(F959+Systeme!$C$21)/Systeme!$C$18</f>
        <v>0.99625147506460021</v>
      </c>
      <c r="I959" s="8">
        <f>('DGL 4'!$P$7/'DGL 4'!$B$26)*(1-EXP(-'DGL 4'!$B$26*D959)) + ('DGL 4'!$P$8/'DGL 4'!$B$27)*(1-EXP(-'DGL 4'!$B$27*D959))+ ('DGL 4'!$P$9/'DGL 4'!$B$28)*(1-EXP(-'DGL 4'!$B$28*D959))</f>
        <v>18.742534364740717</v>
      </c>
      <c r="J959" s="21">
        <f>(I959+Systeme!$K$21)/Systeme!$K$18</f>
        <v>3.7485068729481437E-2</v>
      </c>
      <c r="L959" s="8">
        <f t="shared" si="28"/>
        <v>9.0254471882787301E-5</v>
      </c>
      <c r="M959" s="21">
        <f>(L959+Systeme!$S$21)/Systeme!$S$18</f>
        <v>1.8050894376557461E-7</v>
      </c>
      <c r="O959" s="8">
        <f>('DGL 4'!$P$15/'DGL 4'!$B$26)*(1-EXP(-'DGL 4'!$B$26*D959)) + ('DGL 4'!$P$16/'DGL 4'!$B$27)*(1-EXP(-'DGL 4'!$B$27*D959))+ ('DGL 4'!$P$17/'DGL 4'!$B$28)*(1-EXP(-'DGL 4'!$B$28*D959))</f>
        <v>5.7786343745248187E-8</v>
      </c>
      <c r="P959" s="21">
        <f>(O959+Systeme!$AA$21)/Systeme!$AA$18</f>
        <v>2.8893171872624095E-11</v>
      </c>
    </row>
    <row r="960" spans="1:16" x14ac:dyDescent="0.25">
      <c r="A960" s="4">
        <f t="shared" si="29"/>
        <v>958</v>
      </c>
      <c r="D960" s="19">
        <f>A960*0.001 *Systeme!$G$6</f>
        <v>958.00000000000011</v>
      </c>
      <c r="F960" s="8">
        <f>('DGL 4'!$P$3/'DGL 4'!$B$26)*(1-EXP(-'DGL 4'!$B$26*D960)) + ('DGL 4'!$P$4/'DGL 4'!$B$27)*(1-EXP(-'DGL 4'!$B$27*D960))+ ('DGL 4'!$P$5/'DGL 4'!$B$28)*(1-EXP(-'DGL 4'!$B$28*D960))</f>
        <v>-18.761799583278272</v>
      </c>
      <c r="G960" s="21">
        <f>(F960+Systeme!$C$21)/Systeme!$C$18</f>
        <v>0.99624764008334443</v>
      </c>
      <c r="I960" s="8">
        <f>('DGL 4'!$P$7/'DGL 4'!$B$26)*(1-EXP(-'DGL 4'!$B$26*D960)) + ('DGL 4'!$P$8/'DGL 4'!$B$27)*(1-EXP(-'DGL 4'!$B$27*D960))+ ('DGL 4'!$P$9/'DGL 4'!$B$28)*(1-EXP(-'DGL 4'!$B$28*D960))</f>
        <v>18.761709083499792</v>
      </c>
      <c r="J960" s="21">
        <f>(I960+Systeme!$K$21)/Systeme!$K$18</f>
        <v>3.7523418166999584E-2</v>
      </c>
      <c r="L960" s="8">
        <f t="shared" si="28"/>
        <v>9.0441811518071191E-5</v>
      </c>
      <c r="M960" s="21">
        <f>(L960+Systeme!$S$21)/Systeme!$S$18</f>
        <v>1.8088362303614237E-7</v>
      </c>
      <c r="O960" s="8">
        <f>('DGL 4'!$P$15/'DGL 4'!$B$26)*(1-EXP(-'DGL 4'!$B$26*D960)) + ('DGL 4'!$P$16/'DGL 4'!$B$27)*(1-EXP(-'DGL 4'!$B$27*D960))+ ('DGL 4'!$P$17/'DGL 4'!$B$28)*(1-EXP(-'DGL 4'!$B$28*D960))</f>
        <v>5.7966962008649398E-8</v>
      </c>
      <c r="P960" s="21">
        <f>(O960+Systeme!$AA$21)/Systeme!$AA$18</f>
        <v>2.89834810043247E-11</v>
      </c>
    </row>
    <row r="961" spans="1:16" x14ac:dyDescent="0.25">
      <c r="A961" s="4">
        <f t="shared" si="29"/>
        <v>959</v>
      </c>
      <c r="D961" s="19">
        <f>A961*0.001 *Systeme!$G$6</f>
        <v>959.00000000000011</v>
      </c>
      <c r="F961" s="8">
        <f>('DGL 4'!$P$3/'DGL 4'!$B$26)*(1-EXP(-'DGL 4'!$B$26*D961)) + ('DGL 4'!$P$4/'DGL 4'!$B$27)*(1-EXP(-'DGL 4'!$B$27*D961))+ ('DGL 4'!$P$5/'DGL 4'!$B$28)*(1-EXP(-'DGL 4'!$B$28*D961))</f>
        <v>-18.780973645887869</v>
      </c>
      <c r="G961" s="21">
        <f>(F961+Systeme!$C$21)/Systeme!$C$18</f>
        <v>0.99624380527082246</v>
      </c>
      <c r="I961" s="8">
        <f>('DGL 4'!$P$7/'DGL 4'!$B$26)*(1-EXP(-'DGL 4'!$B$26*D961)) + ('DGL 4'!$P$8/'DGL 4'!$B$27)*(1-EXP(-'DGL 4'!$B$27*D961))+ ('DGL 4'!$P$9/'DGL 4'!$B$28)*(1-EXP(-'DGL 4'!$B$28*D961))</f>
        <v>18.780882958397381</v>
      </c>
      <c r="J961" s="21">
        <f>(I961+Systeme!$K$21)/Systeme!$K$18</f>
        <v>3.7561765916794762E-2</v>
      </c>
      <c r="L961" s="8">
        <f t="shared" si="28"/>
        <v>9.0629342522093211E-5</v>
      </c>
      <c r="M961" s="21">
        <f>(L961+Systeme!$S$21)/Systeme!$S$18</f>
        <v>1.8125868504418642E-7</v>
      </c>
      <c r="O961" s="8">
        <f>('DGL 4'!$P$15/'DGL 4'!$B$26)*(1-EXP(-'DGL 4'!$B$26*D961)) + ('DGL 4'!$P$16/'DGL 4'!$B$27)*(1-EXP(-'DGL 4'!$B$27*D961))+ ('DGL 4'!$P$17/'DGL 4'!$B$28)*(1-EXP(-'DGL 4'!$B$28*D961))</f>
        <v>5.8147965702019799E-8</v>
      </c>
      <c r="P961" s="21">
        <f>(O961+Systeme!$AA$21)/Systeme!$AA$18</f>
        <v>2.90739828510099E-11</v>
      </c>
    </row>
    <row r="962" spans="1:16" x14ac:dyDescent="0.25">
      <c r="A962" s="4">
        <f t="shared" si="29"/>
        <v>960</v>
      </c>
      <c r="D962" s="19">
        <f>A962*0.001 *Systeme!$G$6</f>
        <v>960</v>
      </c>
      <c r="F962" s="8">
        <f>('DGL 4'!$P$3/'DGL 4'!$B$26)*(1-EXP(-'DGL 4'!$B$26*D962)) + ('DGL 4'!$P$4/'DGL 4'!$B$27)*(1-EXP(-'DGL 4'!$B$27*D962))+ ('DGL 4'!$P$5/'DGL 4'!$B$28)*(1-EXP(-'DGL 4'!$B$28*D962))</f>
        <v>-18.800146864864761</v>
      </c>
      <c r="G962" s="21">
        <f>(F962+Systeme!$C$21)/Systeme!$C$18</f>
        <v>0.99623997062702707</v>
      </c>
      <c r="I962" s="8">
        <f>('DGL 4'!$P$7/'DGL 4'!$B$26)*(1-EXP(-'DGL 4'!$B$26*D962)) + ('DGL 4'!$P$8/'DGL 4'!$B$27)*(1-EXP(-'DGL 4'!$B$27*D962))+ ('DGL 4'!$P$9/'DGL 4'!$B$28)*(1-EXP(-'DGL 4'!$B$28*D962))</f>
        <v>18.800055989470522</v>
      </c>
      <c r="J962" s="21">
        <f>(I962+Systeme!$K$21)/Systeme!$K$18</f>
        <v>3.7600111978941045E-2</v>
      </c>
      <c r="L962" s="8">
        <f t="shared" si="28"/>
        <v>9.0817064883958864E-5</v>
      </c>
      <c r="M962" s="21">
        <f>(L962+Systeme!$S$21)/Systeme!$S$18</f>
        <v>1.8163412976791773E-7</v>
      </c>
      <c r="O962" s="8">
        <f>('DGL 4'!$P$15/'DGL 4'!$B$26)*(1-EXP(-'DGL 4'!$B$26*D962)) + ('DGL 4'!$P$16/'DGL 4'!$B$27)*(1-EXP(-'DGL 4'!$B$27*D962))+ ('DGL 4'!$P$17/'DGL 4'!$B$28)*(1-EXP(-'DGL 4'!$B$28*D962))</f>
        <v>5.8329355061715465E-8</v>
      </c>
      <c r="P962" s="21">
        <f>(O962+Systeme!$AA$21)/Systeme!$AA$18</f>
        <v>2.9164677530857735E-11</v>
      </c>
    </row>
    <row r="963" spans="1:16" x14ac:dyDescent="0.25">
      <c r="A963" s="4">
        <f t="shared" si="29"/>
        <v>961</v>
      </c>
      <c r="D963" s="19">
        <f>A963*0.001 *Systeme!$G$6</f>
        <v>961</v>
      </c>
      <c r="F963" s="8">
        <f>('DGL 4'!$P$3/'DGL 4'!$B$26)*(1-EXP(-'DGL 4'!$B$26*D963)) + ('DGL 4'!$P$4/'DGL 4'!$B$27)*(1-EXP(-'DGL 4'!$B$27*D963))+ ('DGL 4'!$P$5/'DGL 4'!$B$28)*(1-EXP(-'DGL 4'!$B$28*D963))</f>
        <v>-18.819319240246283</v>
      </c>
      <c r="G963" s="21">
        <f>(F963+Systeme!$C$21)/Systeme!$C$18</f>
        <v>0.99623613615195084</v>
      </c>
      <c r="I963" s="8">
        <f>('DGL 4'!$P$7/'DGL 4'!$B$26)*(1-EXP(-'DGL 4'!$B$26*D963)) + ('DGL 4'!$P$8/'DGL 4'!$B$27)*(1-EXP(-'DGL 4'!$B$27*D963))+ ('DGL 4'!$P$9/'DGL 4'!$B$28)*(1-EXP(-'DGL 4'!$B$28*D963))</f>
        <v>18.819228176756376</v>
      </c>
      <c r="J963" s="21">
        <f>(I963+Systeme!$K$21)/Systeme!$K$18</f>
        <v>3.7638456353512754E-2</v>
      </c>
      <c r="L963" s="8">
        <f t="shared" si="28"/>
        <v>9.1004978638567751E-5</v>
      </c>
      <c r="M963" s="21">
        <f>(L963+Systeme!$S$21)/Systeme!$S$18</f>
        <v>1.820099572771355E-7</v>
      </c>
      <c r="O963" s="8">
        <f>('DGL 4'!$P$15/'DGL 4'!$B$26)*(1-EXP(-'DGL 4'!$B$26*D963)) + ('DGL 4'!$P$16/'DGL 4'!$B$27)*(1-EXP(-'DGL 4'!$B$27*D963))+ ('DGL 4'!$P$17/'DGL 4'!$B$28)*(1-EXP(-'DGL 4'!$B$28*D963))</f>
        <v>5.8511269271106087E-8</v>
      </c>
      <c r="P963" s="21">
        <f>(O963+Systeme!$AA$21)/Systeme!$AA$18</f>
        <v>2.9255634635553041E-11</v>
      </c>
    </row>
    <row r="964" spans="1:16" x14ac:dyDescent="0.25">
      <c r="A964" s="4">
        <f t="shared" si="29"/>
        <v>962</v>
      </c>
      <c r="D964" s="19">
        <f>A964*0.001 *Systeme!$G$6</f>
        <v>962</v>
      </c>
      <c r="F964" s="8">
        <f>('DGL 4'!$P$3/'DGL 4'!$B$26)*(1-EXP(-'DGL 4'!$B$26*D964)) + ('DGL 4'!$P$4/'DGL 4'!$B$27)*(1-EXP(-'DGL 4'!$B$27*D964))+ ('DGL 4'!$P$5/'DGL 4'!$B$28)*(1-EXP(-'DGL 4'!$B$28*D964))</f>
        <v>-18.838490772069193</v>
      </c>
      <c r="G964" s="21">
        <f>(F964+Systeme!$C$21)/Systeme!$C$18</f>
        <v>0.9962323018455862</v>
      </c>
      <c r="I964" s="8">
        <f>('DGL 4'!$P$7/'DGL 4'!$B$26)*(1-EXP(-'DGL 4'!$B$26*D964)) + ('DGL 4'!$P$8/'DGL 4'!$B$27)*(1-EXP(-'DGL 4'!$B$27*D964))+ ('DGL 4'!$P$9/'DGL 4'!$B$28)*(1-EXP(-'DGL 4'!$B$28*D964))</f>
        <v>18.838399520292072</v>
      </c>
      <c r="J964" s="21">
        <f>(I964+Systeme!$K$21)/Systeme!$K$18</f>
        <v>3.7676799040584144E-2</v>
      </c>
      <c r="L964" s="8">
        <f t="shared" ref="L964:L1002" si="30">-(F964+I964+O964)</f>
        <v>9.1193083690032598E-5</v>
      </c>
      <c r="M964" s="21">
        <f>(L964+Systeme!$S$21)/Systeme!$S$18</f>
        <v>1.8238616738006519E-7</v>
      </c>
      <c r="O964" s="8">
        <f>('DGL 4'!$P$15/'DGL 4'!$B$26)*(1-EXP(-'DGL 4'!$B$26*D964)) + ('DGL 4'!$P$16/'DGL 4'!$B$27)*(1-EXP(-'DGL 4'!$B$27*D964))+ ('DGL 4'!$P$17/'DGL 4'!$B$28)*(1-EXP(-'DGL 4'!$B$28*D964))</f>
        <v>5.8693431182529204E-8</v>
      </c>
      <c r="P964" s="21">
        <f>(O964+Systeme!$AA$21)/Systeme!$AA$18</f>
        <v>2.9346715591264603E-11</v>
      </c>
    </row>
    <row r="965" spans="1:16" x14ac:dyDescent="0.25">
      <c r="A965" s="4">
        <f t="shared" ref="A965:A1002" si="31">A964+1</f>
        <v>963</v>
      </c>
      <c r="D965" s="19">
        <f>A965*0.001 *Systeme!$G$6</f>
        <v>963</v>
      </c>
      <c r="F965" s="8">
        <f>('DGL 4'!$P$3/'DGL 4'!$B$26)*(1-EXP(-'DGL 4'!$B$26*D965)) + ('DGL 4'!$P$4/'DGL 4'!$B$27)*(1-EXP(-'DGL 4'!$B$27*D965))+ ('DGL 4'!$P$5/'DGL 4'!$B$28)*(1-EXP(-'DGL 4'!$B$28*D965))</f>
        <v>-18.857661460370831</v>
      </c>
      <c r="G965" s="21">
        <f>(F965+Systeme!$C$21)/Systeme!$C$18</f>
        <v>0.99622846770792584</v>
      </c>
      <c r="I965" s="8">
        <f>('DGL 4'!$P$7/'DGL 4'!$B$26)*(1-EXP(-'DGL 4'!$B$26*D965)) + ('DGL 4'!$P$8/'DGL 4'!$B$27)*(1-EXP(-'DGL 4'!$B$27*D965))+ ('DGL 4'!$P$9/'DGL 4'!$B$28)*(1-EXP(-'DGL 4'!$B$28*D965))</f>
        <v>18.857570020114768</v>
      </c>
      <c r="J965" s="21">
        <f>(I965+Systeme!$K$21)/Systeme!$K$18</f>
        <v>3.7715140040229536E-2</v>
      </c>
      <c r="L965" s="8">
        <f t="shared" si="30"/>
        <v>9.1381380084080716E-5</v>
      </c>
      <c r="M965" s="21">
        <f>(L965+Systeme!$S$21)/Systeme!$S$18</f>
        <v>1.8276276016816143E-7</v>
      </c>
      <c r="O965" s="8">
        <f>('DGL 4'!$P$15/'DGL 4'!$B$26)*(1-EXP(-'DGL 4'!$B$26*D965)) + ('DGL 4'!$P$16/'DGL 4'!$B$27)*(1-EXP(-'DGL 4'!$B$27*D965))+ ('DGL 4'!$P$17/'DGL 4'!$B$28)*(1-EXP(-'DGL 4'!$B$28*D965))</f>
        <v>5.8875979809785289E-8</v>
      </c>
      <c r="P965" s="21">
        <f>(O965+Systeme!$AA$21)/Systeme!$AA$18</f>
        <v>2.9437989904892648E-11</v>
      </c>
    </row>
    <row r="966" spans="1:16" x14ac:dyDescent="0.25">
      <c r="A966" s="4">
        <f t="shared" si="31"/>
        <v>964</v>
      </c>
      <c r="D966" s="19">
        <f>A966*0.001 *Systeme!$G$6</f>
        <v>964</v>
      </c>
      <c r="F966" s="8">
        <f>('DGL 4'!$P$3/'DGL 4'!$B$26)*(1-EXP(-'DGL 4'!$B$26*D966)) + ('DGL 4'!$P$4/'DGL 4'!$B$27)*(1-EXP(-'DGL 4'!$B$27*D966))+ ('DGL 4'!$P$5/'DGL 4'!$B$28)*(1-EXP(-'DGL 4'!$B$28*D966))</f>
        <v>-18.876831305188112</v>
      </c>
      <c r="G966" s="21">
        <f>(F966+Systeme!$C$21)/Systeme!$C$18</f>
        <v>0.99622463373896242</v>
      </c>
      <c r="I966" s="8">
        <f>('DGL 4'!$P$7/'DGL 4'!$B$26)*(1-EXP(-'DGL 4'!$B$26*D966)) + ('DGL 4'!$P$8/'DGL 4'!$B$27)*(1-EXP(-'DGL 4'!$B$27*D966))+ ('DGL 4'!$P$9/'DGL 4'!$B$28)*(1-EXP(-'DGL 4'!$B$28*D966))</f>
        <v>18.876739676261568</v>
      </c>
      <c r="J966" s="21">
        <f>(I966+Systeme!$K$21)/Systeme!$K$18</f>
        <v>3.7753479352523135E-2</v>
      </c>
      <c r="L966" s="8">
        <f t="shared" si="30"/>
        <v>9.1569867767407088E-5</v>
      </c>
      <c r="M966" s="21">
        <f>(L966+Systeme!$S$21)/Systeme!$S$18</f>
        <v>1.8313973553481417E-7</v>
      </c>
      <c r="O966" s="8">
        <f>('DGL 4'!$P$15/'DGL 4'!$B$26)*(1-EXP(-'DGL 4'!$B$26*D966)) + ('DGL 4'!$P$16/'DGL 4'!$B$27)*(1-EXP(-'DGL 4'!$B$27*D966))+ ('DGL 4'!$P$17/'DGL 4'!$B$28)*(1-EXP(-'DGL 4'!$B$28*D966))</f>
        <v>5.9058776611352337E-8</v>
      </c>
      <c r="P966" s="21">
        <f>(O966+Systeme!$AA$21)/Systeme!$AA$18</f>
        <v>2.9529388305676171E-11</v>
      </c>
    </row>
    <row r="967" spans="1:16" x14ac:dyDescent="0.25">
      <c r="A967" s="4">
        <f t="shared" si="31"/>
        <v>965</v>
      </c>
      <c r="D967" s="19">
        <f>A967*0.001 *Systeme!$G$6</f>
        <v>965</v>
      </c>
      <c r="F967" s="8">
        <f>('DGL 4'!$P$3/'DGL 4'!$B$26)*(1-EXP(-'DGL 4'!$B$26*D967)) + ('DGL 4'!$P$4/'DGL 4'!$B$27)*(1-EXP(-'DGL 4'!$B$27*D967))+ ('DGL 4'!$P$5/'DGL 4'!$B$28)*(1-EXP(-'DGL 4'!$B$28*D967))</f>
        <v>-18.896000306558527</v>
      </c>
      <c r="G967" s="21">
        <f>(F967+Systeme!$C$21)/Systeme!$C$18</f>
        <v>0.99622079993868828</v>
      </c>
      <c r="I967" s="8">
        <f>('DGL 4'!$P$7/'DGL 4'!$B$26)*(1-EXP(-'DGL 4'!$B$26*D967)) + ('DGL 4'!$P$8/'DGL 4'!$B$27)*(1-EXP(-'DGL 4'!$B$27*D967))+ ('DGL 4'!$P$9/'DGL 4'!$B$28)*(1-EXP(-'DGL 4'!$B$28*D967))</f>
        <v>18.895908488769628</v>
      </c>
      <c r="J967" s="21">
        <f>(I967+Systeme!$K$21)/Systeme!$K$18</f>
        <v>3.7791816977539257E-2</v>
      </c>
      <c r="L967" s="8">
        <f t="shared" si="30"/>
        <v>9.1758546799046957E-5</v>
      </c>
      <c r="M967" s="21">
        <f>(L967+Systeme!$S$21)/Systeme!$S$18</f>
        <v>1.8351709359809392E-7</v>
      </c>
      <c r="O967" s="8">
        <f>('DGL 4'!$P$15/'DGL 4'!$B$26)*(1-EXP(-'DGL 4'!$B$26*D967)) + ('DGL 4'!$P$16/'DGL 4'!$B$27)*(1-EXP(-'DGL 4'!$B$27*D967))+ ('DGL 4'!$P$17/'DGL 4'!$B$28)*(1-EXP(-'DGL 4'!$B$28*D967))</f>
        <v>5.9242100059787861E-8</v>
      </c>
      <c r="P967" s="21">
        <f>(O967+Systeme!$AA$21)/Systeme!$AA$18</f>
        <v>2.9621050029893928E-11</v>
      </c>
    </row>
    <row r="968" spans="1:16" x14ac:dyDescent="0.25">
      <c r="A968" s="4">
        <f t="shared" si="31"/>
        <v>966</v>
      </c>
      <c r="D968" s="19">
        <f>A968*0.001 *Systeme!$G$6</f>
        <v>966</v>
      </c>
      <c r="F968" s="8">
        <f>('DGL 4'!$P$3/'DGL 4'!$B$26)*(1-EXP(-'DGL 4'!$B$26*D968)) + ('DGL 4'!$P$4/'DGL 4'!$B$27)*(1-EXP(-'DGL 4'!$B$27*D968))+ ('DGL 4'!$P$5/'DGL 4'!$B$28)*(1-EXP(-'DGL 4'!$B$28*D968))</f>
        <v>-18.915168464518999</v>
      </c>
      <c r="G968" s="21">
        <f>(F968+Systeme!$C$21)/Systeme!$C$18</f>
        <v>0.99621696630709611</v>
      </c>
      <c r="I968" s="8">
        <f>('DGL 4'!$P$7/'DGL 4'!$B$26)*(1-EXP(-'DGL 4'!$B$26*D968)) + ('DGL 4'!$P$8/'DGL 4'!$B$27)*(1-EXP(-'DGL 4'!$B$27*D968))+ ('DGL 4'!$P$9/'DGL 4'!$B$28)*(1-EXP(-'DGL 4'!$B$28*D968))</f>
        <v>18.915076457676047</v>
      </c>
      <c r="J968" s="21">
        <f>(I968+Systeme!$K$21)/Systeme!$K$18</f>
        <v>3.7830152915352092E-2</v>
      </c>
      <c r="L968" s="8">
        <f t="shared" si="30"/>
        <v>9.1947417139905726E-5</v>
      </c>
      <c r="M968" s="21">
        <f>(L968+Systeme!$S$21)/Systeme!$S$18</f>
        <v>1.8389483427981146E-7</v>
      </c>
      <c r="O968" s="8">
        <f>('DGL 4'!$P$15/'DGL 4'!$B$26)*(1-EXP(-'DGL 4'!$B$26*D968)) + ('DGL 4'!$P$16/'DGL 4'!$B$27)*(1-EXP(-'DGL 4'!$B$27*D968))+ ('DGL 4'!$P$17/'DGL 4'!$B$28)*(1-EXP(-'DGL 4'!$B$28*D968))</f>
        <v>5.9425811614003538E-8</v>
      </c>
      <c r="P968" s="21">
        <f>(O968+Systeme!$AA$21)/Systeme!$AA$18</f>
        <v>2.9712905807001771E-11</v>
      </c>
    </row>
    <row r="969" spans="1:16" x14ac:dyDescent="0.25">
      <c r="A969" s="4">
        <f t="shared" si="31"/>
        <v>967</v>
      </c>
      <c r="D969" s="19">
        <f>A969*0.001 *Systeme!$G$6</f>
        <v>967</v>
      </c>
      <c r="F969" s="8">
        <f>('DGL 4'!$P$3/'DGL 4'!$B$26)*(1-EXP(-'DGL 4'!$B$26*D969)) + ('DGL 4'!$P$4/'DGL 4'!$B$27)*(1-EXP(-'DGL 4'!$B$27*D969))+ ('DGL 4'!$P$5/'DGL 4'!$B$28)*(1-EXP(-'DGL 4'!$B$28*D969))</f>
        <v>-18.9343357791067</v>
      </c>
      <c r="G969" s="21">
        <f>(F969+Systeme!$C$21)/Systeme!$C$18</f>
        <v>0.99621313284417867</v>
      </c>
      <c r="I969" s="8">
        <f>('DGL 4'!$P$7/'DGL 4'!$B$26)*(1-EXP(-'DGL 4'!$B$26*D969)) + ('DGL 4'!$P$8/'DGL 4'!$B$27)*(1-EXP(-'DGL 4'!$B$27*D969))+ ('DGL 4'!$P$9/'DGL 4'!$B$28)*(1-EXP(-'DGL 4'!$B$28*D969))</f>
        <v>18.934243583018013</v>
      </c>
      <c r="J969" s="21">
        <f>(I969+Systeme!$K$21)/Systeme!$K$18</f>
        <v>3.7868487166036024E-2</v>
      </c>
      <c r="L969" s="8">
        <f t="shared" si="30"/>
        <v>9.2136478775706188E-5</v>
      </c>
      <c r="M969" s="21">
        <f>(L969+Systeme!$S$21)/Systeme!$S$18</f>
        <v>1.8427295755141239E-7</v>
      </c>
      <c r="O969" s="8">
        <f>('DGL 4'!$P$15/'DGL 4'!$B$26)*(1-EXP(-'DGL 4'!$B$26*D969)) + ('DGL 4'!$P$16/'DGL 4'!$B$27)*(1-EXP(-'DGL 4'!$B$27*D969))+ ('DGL 4'!$P$17/'DGL 4'!$B$28)*(1-EXP(-'DGL 4'!$B$28*D969))</f>
        <v>5.9609911340352539E-8</v>
      </c>
      <c r="P969" s="21">
        <f>(O969+Systeme!$AA$21)/Systeme!$AA$18</f>
        <v>2.9804955670176272E-11</v>
      </c>
    </row>
    <row r="970" spans="1:16" x14ac:dyDescent="0.25">
      <c r="A970" s="4">
        <f t="shared" si="31"/>
        <v>968</v>
      </c>
      <c r="D970" s="19">
        <f>A970*0.001 *Systeme!$G$6</f>
        <v>968</v>
      </c>
      <c r="F970" s="8">
        <f>('DGL 4'!$P$3/'DGL 4'!$B$26)*(1-EXP(-'DGL 4'!$B$26*D970)) + ('DGL 4'!$P$4/'DGL 4'!$B$27)*(1-EXP(-'DGL 4'!$B$27*D970))+ ('DGL 4'!$P$5/'DGL 4'!$B$28)*(1-EXP(-'DGL 4'!$B$28*D970))</f>
        <v>-18.9535022503585</v>
      </c>
      <c r="G970" s="21">
        <f>(F970+Systeme!$C$21)/Systeme!$C$18</f>
        <v>0.99620929954992821</v>
      </c>
      <c r="I970" s="8">
        <f>('DGL 4'!$P$7/'DGL 4'!$B$26)*(1-EXP(-'DGL 4'!$B$26*D970)) + ('DGL 4'!$P$8/'DGL 4'!$B$27)*(1-EXP(-'DGL 4'!$B$27*D970))+ ('DGL 4'!$P$9/'DGL 4'!$B$28)*(1-EXP(-'DGL 4'!$B$28*D970))</f>
        <v>18.953409864832576</v>
      </c>
      <c r="J970" s="21">
        <f>(I970+Systeme!$K$21)/Systeme!$K$18</f>
        <v>3.7906819729665149E-2</v>
      </c>
      <c r="L970" s="8">
        <f t="shared" si="30"/>
        <v>9.2325731663631463E-5</v>
      </c>
      <c r="M970" s="21">
        <f>(L970+Systeme!$S$21)/Systeme!$S$18</f>
        <v>1.8465146332726292E-7</v>
      </c>
      <c r="O970" s="8">
        <f>('DGL 4'!$P$15/'DGL 4'!$B$26)*(1-EXP(-'DGL 4'!$B$26*D970)) + ('DGL 4'!$P$16/'DGL 4'!$B$27)*(1-EXP(-'DGL 4'!$B$27*D970))+ ('DGL 4'!$P$17/'DGL 4'!$B$28)*(1-EXP(-'DGL 4'!$B$28*D970))</f>
        <v>5.9794260867315763E-8</v>
      </c>
      <c r="P970" s="21">
        <f>(O970+Systeme!$AA$21)/Systeme!$AA$18</f>
        <v>2.9897130433657881E-11</v>
      </c>
    </row>
    <row r="971" spans="1:16" x14ac:dyDescent="0.25">
      <c r="A971" s="4">
        <f t="shared" si="31"/>
        <v>969</v>
      </c>
      <c r="D971" s="19">
        <f>A971*0.001 *Systeme!$G$6</f>
        <v>969</v>
      </c>
      <c r="F971" s="8">
        <f>('DGL 4'!$P$3/'DGL 4'!$B$26)*(1-EXP(-'DGL 4'!$B$26*D971)) + ('DGL 4'!$P$4/'DGL 4'!$B$27)*(1-EXP(-'DGL 4'!$B$27*D971))+ ('DGL 4'!$P$5/'DGL 4'!$B$28)*(1-EXP(-'DGL 4'!$B$28*D971))</f>
        <v>-18.972667878311842</v>
      </c>
      <c r="G971" s="21">
        <f>(F971+Systeme!$C$21)/Systeme!$C$18</f>
        <v>0.9962054664243376</v>
      </c>
      <c r="I971" s="8">
        <f>('DGL 4'!$P$7/'DGL 4'!$B$26)*(1-EXP(-'DGL 4'!$B$26*D971)) + ('DGL 4'!$P$8/'DGL 4'!$B$27)*(1-EXP(-'DGL 4'!$B$27*D971))+ ('DGL 4'!$P$9/'DGL 4'!$B$28)*(1-EXP(-'DGL 4'!$B$28*D971))</f>
        <v>18.972575303156834</v>
      </c>
      <c r="J971" s="21">
        <f>(I971+Systeme!$K$21)/Systeme!$K$18</f>
        <v>3.794515060631367E-2</v>
      </c>
      <c r="L971" s="8">
        <f t="shared" si="30"/>
        <v>9.2515175869993093E-5</v>
      </c>
      <c r="M971" s="21">
        <f>(L971+Systeme!$S$21)/Systeme!$S$18</f>
        <v>1.8503035173998618E-7</v>
      </c>
      <c r="O971" s="8">
        <f>('DGL 4'!$P$15/'DGL 4'!$B$26)*(1-EXP(-'DGL 4'!$B$26*D971)) + ('DGL 4'!$P$16/'DGL 4'!$B$27)*(1-EXP(-'DGL 4'!$B$27*D971))+ ('DGL 4'!$P$17/'DGL 4'!$B$28)*(1-EXP(-'DGL 4'!$B$28*D971))</f>
        <v>5.9979138496580459E-8</v>
      </c>
      <c r="P971" s="21">
        <f>(O971+Systeme!$AA$21)/Systeme!$AA$18</f>
        <v>2.998956924829023E-11</v>
      </c>
    </row>
    <row r="972" spans="1:16" x14ac:dyDescent="0.25">
      <c r="A972" s="4">
        <f t="shared" si="31"/>
        <v>970</v>
      </c>
      <c r="D972" s="19">
        <f>A972*0.001 *Systeme!$G$6</f>
        <v>970</v>
      </c>
      <c r="F972" s="8">
        <f>('DGL 4'!$P$3/'DGL 4'!$B$26)*(1-EXP(-'DGL 4'!$B$26*D972)) + ('DGL 4'!$P$4/'DGL 4'!$B$27)*(1-EXP(-'DGL 4'!$B$27*D972))+ ('DGL 4'!$P$5/'DGL 4'!$B$28)*(1-EXP(-'DGL 4'!$B$28*D972))</f>
        <v>-18.991832663003592</v>
      </c>
      <c r="G972" s="21">
        <f>(F972+Systeme!$C$21)/Systeme!$C$18</f>
        <v>0.99620163346739932</v>
      </c>
      <c r="I972" s="8">
        <f>('DGL 4'!$P$7/'DGL 4'!$B$26)*(1-EXP(-'DGL 4'!$B$26*D972)) + ('DGL 4'!$P$8/'DGL 4'!$B$27)*(1-EXP(-'DGL 4'!$B$27*D972))+ ('DGL 4'!$P$9/'DGL 4'!$B$28)*(1-EXP(-'DGL 4'!$B$28*D972))</f>
        <v>18.991739898028005</v>
      </c>
      <c r="J972" s="21">
        <f>(I972+Systeme!$K$21)/Systeme!$K$18</f>
        <v>3.7983479796056006E-2</v>
      </c>
      <c r="L972" s="8">
        <f t="shared" si="30"/>
        <v>9.270481132056009E-5</v>
      </c>
      <c r="M972" s="21">
        <f>(L972+Systeme!$S$21)/Systeme!$S$18</f>
        <v>1.8540962264112019E-7</v>
      </c>
      <c r="O972" s="8">
        <f>('DGL 4'!$P$15/'DGL 4'!$B$26)*(1-EXP(-'DGL 4'!$B$26*D972)) + ('DGL 4'!$P$16/'DGL 4'!$B$27)*(1-EXP(-'DGL 4'!$B$27*D972))+ ('DGL 4'!$P$17/'DGL 4'!$B$28)*(1-EXP(-'DGL 4'!$B$28*D972))</f>
        <v>6.0164266740478367E-8</v>
      </c>
      <c r="P972" s="21">
        <f>(O972+Systeme!$AA$21)/Systeme!$AA$18</f>
        <v>3.0082133370239184E-11</v>
      </c>
    </row>
    <row r="973" spans="1:16" x14ac:dyDescent="0.25">
      <c r="A973" s="4">
        <f t="shared" si="31"/>
        <v>971</v>
      </c>
      <c r="D973" s="19">
        <f>A973*0.001 *Systeme!$G$6</f>
        <v>971</v>
      </c>
      <c r="F973" s="8">
        <f>('DGL 4'!$P$3/'DGL 4'!$B$26)*(1-EXP(-'DGL 4'!$B$26*D973)) + ('DGL 4'!$P$4/'DGL 4'!$B$27)*(1-EXP(-'DGL 4'!$B$27*D973))+ ('DGL 4'!$P$5/'DGL 4'!$B$28)*(1-EXP(-'DGL 4'!$B$28*D973))</f>
        <v>-19.010996604471085</v>
      </c>
      <c r="G973" s="21">
        <f>(F973+Systeme!$C$21)/Systeme!$C$18</f>
        <v>0.99619780067910579</v>
      </c>
      <c r="I973" s="8">
        <f>('DGL 4'!$P$7/'DGL 4'!$B$26)*(1-EXP(-'DGL 4'!$B$26*D973)) + ('DGL 4'!$P$8/'DGL 4'!$B$27)*(1-EXP(-'DGL 4'!$B$27*D973))+ ('DGL 4'!$P$9/'DGL 4'!$B$28)*(1-EXP(-'DGL 4'!$B$28*D973))</f>
        <v>19.010903649483097</v>
      </c>
      <c r="J973" s="21">
        <f>(I973+Systeme!$K$21)/Systeme!$K$18</f>
        <v>3.8021807298966197E-2</v>
      </c>
      <c r="L973" s="8">
        <f t="shared" si="30"/>
        <v>9.2894638063881728E-5</v>
      </c>
      <c r="M973" s="21">
        <f>(L973+Systeme!$S$21)/Systeme!$S$18</f>
        <v>1.8578927612776345E-7</v>
      </c>
      <c r="O973" s="8">
        <f>('DGL 4'!$P$15/'DGL 4'!$B$26)*(1-EXP(-'DGL 4'!$B$26*D973)) + ('DGL 4'!$P$16/'DGL 4'!$B$27)*(1-EXP(-'DGL 4'!$B$27*D973))+ ('DGL 4'!$P$17/'DGL 4'!$B$28)*(1-EXP(-'DGL 4'!$B$28*D973))</f>
        <v>6.0349923899395697E-8</v>
      </c>
      <c r="P973" s="21">
        <f>(O973+Systeme!$AA$21)/Systeme!$AA$18</f>
        <v>3.0174961949697847E-11</v>
      </c>
    </row>
    <row r="974" spans="1:16" x14ac:dyDescent="0.25">
      <c r="A974" s="4">
        <f t="shared" si="31"/>
        <v>972</v>
      </c>
      <c r="D974" s="19">
        <f>A974*0.001 *Systeme!$G$6</f>
        <v>972</v>
      </c>
      <c r="F974" s="8">
        <f>('DGL 4'!$P$3/'DGL 4'!$B$26)*(1-EXP(-'DGL 4'!$B$26*D974)) + ('DGL 4'!$P$4/'DGL 4'!$B$27)*(1-EXP(-'DGL 4'!$B$27*D974))+ ('DGL 4'!$P$5/'DGL 4'!$B$28)*(1-EXP(-'DGL 4'!$B$28*D974))</f>
        <v>-19.030159702751181</v>
      </c>
      <c r="G974" s="21">
        <f>(F974+Systeme!$C$21)/Systeme!$C$18</f>
        <v>0.99619396805944982</v>
      </c>
      <c r="I974" s="8">
        <f>('DGL 4'!$P$7/'DGL 4'!$B$26)*(1-EXP(-'DGL 4'!$B$26*D974)) + ('DGL 4'!$P$8/'DGL 4'!$B$27)*(1-EXP(-'DGL 4'!$B$27*D974))+ ('DGL 4'!$P$9/'DGL 4'!$B$28)*(1-EXP(-'DGL 4'!$B$28*D974))</f>
        <v>19.030066557559319</v>
      </c>
      <c r="J974" s="21">
        <f>(I974+Systeme!$K$21)/Systeme!$K$18</f>
        <v>3.806013311511864E-2</v>
      </c>
      <c r="L974" s="8">
        <f t="shared" si="30"/>
        <v>9.3084656029621474E-5</v>
      </c>
      <c r="M974" s="21">
        <f>(L974+Systeme!$S$21)/Systeme!$S$18</f>
        <v>1.8616931205924294E-7</v>
      </c>
      <c r="O974" s="8">
        <f>('DGL 4'!$P$15/'DGL 4'!$B$26)*(1-EXP(-'DGL 4'!$B$26*D974)) + ('DGL 4'!$P$16/'DGL 4'!$B$27)*(1-EXP(-'DGL 4'!$B$27*D974))+ ('DGL 4'!$P$17/'DGL 4'!$B$28)*(1-EXP(-'DGL 4'!$B$28*D974))</f>
        <v>6.0535832143923662E-8</v>
      </c>
      <c r="P974" s="21">
        <f>(O974+Systeme!$AA$21)/Systeme!$AA$18</f>
        <v>3.0267916071961833E-11</v>
      </c>
    </row>
    <row r="975" spans="1:16" x14ac:dyDescent="0.25">
      <c r="A975" s="4">
        <f t="shared" si="31"/>
        <v>973</v>
      </c>
      <c r="D975" s="19">
        <f>A975*0.001 *Systeme!$G$6</f>
        <v>973</v>
      </c>
      <c r="F975" s="8">
        <f>('DGL 4'!$P$3/'DGL 4'!$B$26)*(1-EXP(-'DGL 4'!$B$26*D975)) + ('DGL 4'!$P$4/'DGL 4'!$B$27)*(1-EXP(-'DGL 4'!$B$27*D975))+ ('DGL 4'!$P$5/'DGL 4'!$B$28)*(1-EXP(-'DGL 4'!$B$28*D975))</f>
        <v>-19.049321957881169</v>
      </c>
      <c r="G975" s="21">
        <f>(F975+Systeme!$C$21)/Systeme!$C$18</f>
        <v>0.99619013560842373</v>
      </c>
      <c r="I975" s="8">
        <f>('DGL 4'!$P$7/'DGL 4'!$B$26)*(1-EXP(-'DGL 4'!$B$26*D975)) + ('DGL 4'!$P$8/'DGL 4'!$B$27)*(1-EXP(-'DGL 4'!$B$27*D975))+ ('DGL 4'!$P$9/'DGL 4'!$B$28)*(1-EXP(-'DGL 4'!$B$28*D975))</f>
        <v>19.049228622293803</v>
      </c>
      <c r="J975" s="21">
        <f>(I975+Systeme!$K$21)/Systeme!$K$18</f>
        <v>3.8098457244587609E-2</v>
      </c>
      <c r="L975" s="8">
        <f t="shared" si="30"/>
        <v>9.3274865234401882E-5</v>
      </c>
      <c r="M975" s="21">
        <f>(L975+Systeme!$S$21)/Systeme!$S$18</f>
        <v>1.8654973046880376E-7</v>
      </c>
      <c r="O975" s="8">
        <f>('DGL 4'!$P$15/'DGL 4'!$B$26)*(1-EXP(-'DGL 4'!$B$26*D975)) + ('DGL 4'!$P$16/'DGL 4'!$B$27)*(1-EXP(-'DGL 4'!$B$27*D975))+ ('DGL 4'!$P$17/'DGL 4'!$B$28)*(1-EXP(-'DGL 4'!$B$28*D975))</f>
        <v>6.0722131170910104E-8</v>
      </c>
      <c r="P975" s="21">
        <f>(O975+Systeme!$AA$21)/Systeme!$AA$18</f>
        <v>3.036106558545505E-11</v>
      </c>
    </row>
    <row r="976" spans="1:16" x14ac:dyDescent="0.25">
      <c r="A976" s="4">
        <f t="shared" si="31"/>
        <v>974</v>
      </c>
      <c r="D976" s="19">
        <f>A976*0.001 *Systeme!$G$6</f>
        <v>974</v>
      </c>
      <c r="F976" s="8">
        <f>('DGL 4'!$P$3/'DGL 4'!$B$26)*(1-EXP(-'DGL 4'!$B$26*D976)) + ('DGL 4'!$P$4/'DGL 4'!$B$27)*(1-EXP(-'DGL 4'!$B$27*D976))+ ('DGL 4'!$P$5/'DGL 4'!$B$28)*(1-EXP(-'DGL 4'!$B$28*D976))</f>
        <v>-19.068483369898068</v>
      </c>
      <c r="G976" s="21">
        <f>(F976+Systeme!$C$21)/Systeme!$C$18</f>
        <v>0.99618630332602043</v>
      </c>
      <c r="I976" s="8">
        <f>('DGL 4'!$P$7/'DGL 4'!$B$26)*(1-EXP(-'DGL 4'!$B$26*D976)) + ('DGL 4'!$P$8/'DGL 4'!$B$27)*(1-EXP(-'DGL 4'!$B$27*D976))+ ('DGL 4'!$P$9/'DGL 4'!$B$28)*(1-EXP(-'DGL 4'!$B$28*D976))</f>
        <v>19.068389843723573</v>
      </c>
      <c r="J976" s="21">
        <f>(I976+Systeme!$K$21)/Systeme!$K$18</f>
        <v>3.8136779687447143E-2</v>
      </c>
      <c r="L976" s="8">
        <f t="shared" si="30"/>
        <v>9.3465265674436485E-5</v>
      </c>
      <c r="M976" s="21">
        <f>(L976+Systeme!$S$21)/Systeme!$S$18</f>
        <v>1.8693053134887298E-7</v>
      </c>
      <c r="O976" s="8">
        <f>('DGL 4'!$P$15/'DGL 4'!$B$26)*(1-EXP(-'DGL 4'!$B$26*D976)) + ('DGL 4'!$P$16/'DGL 4'!$B$27)*(1-EXP(-'DGL 4'!$B$27*D976))+ ('DGL 4'!$P$17/'DGL 4'!$B$28)*(1-EXP(-'DGL 4'!$B$28*D976))</f>
        <v>6.090882121410901E-8</v>
      </c>
      <c r="P976" s="21">
        <f>(O976+Systeme!$AA$21)/Systeme!$AA$18</f>
        <v>3.0454410607054502E-11</v>
      </c>
    </row>
    <row r="977" spans="1:16" x14ac:dyDescent="0.25">
      <c r="A977" s="4">
        <f t="shared" si="31"/>
        <v>975</v>
      </c>
      <c r="D977" s="19">
        <f>A977*0.001 *Systeme!$G$6</f>
        <v>975</v>
      </c>
      <c r="F977" s="8">
        <f>('DGL 4'!$P$3/'DGL 4'!$B$26)*(1-EXP(-'DGL 4'!$B$26*D977)) + ('DGL 4'!$P$4/'DGL 4'!$B$27)*(1-EXP(-'DGL 4'!$B$27*D977))+ ('DGL 4'!$P$5/'DGL 4'!$B$28)*(1-EXP(-'DGL 4'!$B$28*D977))</f>
        <v>-19.087643938839019</v>
      </c>
      <c r="G977" s="21">
        <f>(F977+Systeme!$C$21)/Systeme!$C$18</f>
        <v>0.99618247121223213</v>
      </c>
      <c r="I977" s="8">
        <f>('DGL 4'!$P$7/'DGL 4'!$B$26)*(1-EXP(-'DGL 4'!$B$26*D977)) + ('DGL 4'!$P$8/'DGL 4'!$B$27)*(1-EXP(-'DGL 4'!$B$27*D977))+ ('DGL 4'!$P$9/'DGL 4'!$B$28)*(1-EXP(-'DGL 4'!$B$28*D977))</f>
        <v>19.087550221885763</v>
      </c>
      <c r="J977" s="21">
        <f>(I977+Systeme!$K$21)/Systeme!$K$18</f>
        <v>3.817510044377153E-2</v>
      </c>
      <c r="L977" s="8">
        <f t="shared" si="30"/>
        <v>9.3655857352871203E-5</v>
      </c>
      <c r="M977" s="21">
        <f>(L977+Systeme!$S$21)/Systeme!$S$18</f>
        <v>1.873117147057424E-7</v>
      </c>
      <c r="O977" s="8">
        <f>('DGL 4'!$P$15/'DGL 4'!$B$26)*(1-EXP(-'DGL 4'!$B$26*D977)) + ('DGL 4'!$P$16/'DGL 4'!$B$27)*(1-EXP(-'DGL 4'!$B$27*D977))+ ('DGL 4'!$P$17/'DGL 4'!$B$28)*(1-EXP(-'DGL 4'!$B$28*D977))</f>
        <v>6.1095902680313036E-8</v>
      </c>
      <c r="P977" s="21">
        <f>(O977+Systeme!$AA$21)/Systeme!$AA$18</f>
        <v>3.054795134015652E-11</v>
      </c>
    </row>
    <row r="978" spans="1:16" x14ac:dyDescent="0.25">
      <c r="A978" s="4">
        <f t="shared" si="31"/>
        <v>976</v>
      </c>
      <c r="D978" s="19">
        <f>A978*0.001 *Systeme!$G$6</f>
        <v>976</v>
      </c>
      <c r="F978" s="8">
        <f>('DGL 4'!$P$3/'DGL 4'!$B$26)*(1-EXP(-'DGL 4'!$B$26*D978)) + ('DGL 4'!$P$4/'DGL 4'!$B$27)*(1-EXP(-'DGL 4'!$B$27*D978))+ ('DGL 4'!$P$5/'DGL 4'!$B$28)*(1-EXP(-'DGL 4'!$B$28*D978))</f>
        <v>-19.106803664741186</v>
      </c>
      <c r="G978" s="21">
        <f>(F978+Systeme!$C$21)/Systeme!$C$18</f>
        <v>0.99617863926705175</v>
      </c>
      <c r="I978" s="8">
        <f>('DGL 4'!$P$7/'DGL 4'!$B$26)*(1-EXP(-'DGL 4'!$B$26*D978)) + ('DGL 4'!$P$8/'DGL 4'!$B$27)*(1-EXP(-'DGL 4'!$B$27*D978))+ ('DGL 4'!$P$9/'DGL 4'!$B$28)*(1-EXP(-'DGL 4'!$B$28*D978))</f>
        <v>19.106709756817565</v>
      </c>
      <c r="J978" s="21">
        <f>(I978+Systeme!$K$21)/Systeme!$K$18</f>
        <v>3.8213419513635133E-2</v>
      </c>
      <c r="L978" s="8">
        <f t="shared" si="30"/>
        <v>9.3846640244428948E-5</v>
      </c>
      <c r="M978" s="21">
        <f>(L978+Systeme!$S$21)/Systeme!$S$18</f>
        <v>1.8769328048885789E-7</v>
      </c>
      <c r="O978" s="8">
        <f>('DGL 4'!$P$15/'DGL 4'!$B$26)*(1-EXP(-'DGL 4'!$B$26*D978)) + ('DGL 4'!$P$16/'DGL 4'!$B$27)*(1-EXP(-'DGL 4'!$B$27*D978))+ ('DGL 4'!$P$17/'DGL 4'!$B$28)*(1-EXP(-'DGL 4'!$B$28*D978))</f>
        <v>6.1283375977615878E-8</v>
      </c>
      <c r="P978" s="21">
        <f>(O978+Systeme!$AA$21)/Systeme!$AA$18</f>
        <v>3.0641687988807938E-11</v>
      </c>
    </row>
    <row r="979" spans="1:16" x14ac:dyDescent="0.25">
      <c r="A979" s="4">
        <f t="shared" si="31"/>
        <v>977</v>
      </c>
      <c r="D979" s="19">
        <f>A979*0.001 *Systeme!$G$6</f>
        <v>977</v>
      </c>
      <c r="F979" s="8">
        <f>('DGL 4'!$P$3/'DGL 4'!$B$26)*(1-EXP(-'DGL 4'!$B$26*D979)) + ('DGL 4'!$P$4/'DGL 4'!$B$27)*(1-EXP(-'DGL 4'!$B$27*D979))+ ('DGL 4'!$P$5/'DGL 4'!$B$28)*(1-EXP(-'DGL 4'!$B$28*D979))</f>
        <v>-19.125962547641549</v>
      </c>
      <c r="G979" s="21">
        <f>(F979+Systeme!$C$21)/Systeme!$C$18</f>
        <v>0.99617480749047171</v>
      </c>
      <c r="I979" s="8">
        <f>('DGL 4'!$P$7/'DGL 4'!$B$26)*(1-EXP(-'DGL 4'!$B$26*D979)) + ('DGL 4'!$P$8/'DGL 4'!$B$27)*(1-EXP(-'DGL 4'!$B$27*D979))+ ('DGL 4'!$P$9/'DGL 4'!$B$28)*(1-EXP(-'DGL 4'!$B$28*D979))</f>
        <v>19.125868448555963</v>
      </c>
      <c r="J979" s="21">
        <f>(I979+Systeme!$K$21)/Systeme!$K$18</f>
        <v>3.8251736897111928E-2</v>
      </c>
      <c r="L979" s="8">
        <f t="shared" si="30"/>
        <v>9.4037614345152815E-5</v>
      </c>
      <c r="M979" s="21">
        <f>(L979+Systeme!$S$21)/Systeme!$S$18</f>
        <v>1.8807522869030562E-7</v>
      </c>
      <c r="O979" s="8">
        <f>('DGL 4'!$P$15/'DGL 4'!$B$26)*(1-EXP(-'DGL 4'!$B$26*D979)) + ('DGL 4'!$P$16/'DGL 4'!$B$27)*(1-EXP(-'DGL 4'!$B$27*D979))+ ('DGL 4'!$P$17/'DGL 4'!$B$28)*(1-EXP(-'DGL 4'!$B$28*D979))</f>
        <v>6.1471241510208108E-8</v>
      </c>
      <c r="P979" s="21">
        <f>(O979+Systeme!$AA$21)/Systeme!$AA$18</f>
        <v>3.0735620755104056E-11</v>
      </c>
    </row>
    <row r="980" spans="1:16" x14ac:dyDescent="0.25">
      <c r="A980" s="4">
        <f t="shared" si="31"/>
        <v>978</v>
      </c>
      <c r="D980" s="19">
        <f>A980*0.001 *Systeme!$G$6</f>
        <v>978</v>
      </c>
      <c r="F980" s="8">
        <f>('DGL 4'!$P$3/'DGL 4'!$B$26)*(1-EXP(-'DGL 4'!$B$26*D980)) + ('DGL 4'!$P$4/'DGL 4'!$B$27)*(1-EXP(-'DGL 4'!$B$27*D980))+ ('DGL 4'!$P$5/'DGL 4'!$B$28)*(1-EXP(-'DGL 4'!$B$28*D980))</f>
        <v>-19.145120587577285</v>
      </c>
      <c r="G980" s="21">
        <f>(F980+Systeme!$C$21)/Systeme!$C$18</f>
        <v>0.99617097588248449</v>
      </c>
      <c r="I980" s="8">
        <f>('DGL 4'!$P$7/'DGL 4'!$B$26)*(1-EXP(-'DGL 4'!$B$26*D980)) + ('DGL 4'!$P$8/'DGL 4'!$B$27)*(1-EXP(-'DGL 4'!$B$27*D980))+ ('DGL 4'!$P$9/'DGL 4'!$B$28)*(1-EXP(-'DGL 4'!$B$28*D980))</f>
        <v>19.145026297138134</v>
      </c>
      <c r="J980" s="21">
        <f>(I980+Systeme!$K$21)/Systeme!$K$18</f>
        <v>3.8290052594276265E-2</v>
      </c>
      <c r="L980" s="8">
        <f t="shared" si="30"/>
        <v>9.4228779651253734E-5</v>
      </c>
      <c r="M980" s="21">
        <f>(L980+Systeme!$S$21)/Systeme!$S$18</f>
        <v>1.8845755930250746E-7</v>
      </c>
      <c r="O980" s="8">
        <f>('DGL 4'!$P$15/'DGL 4'!$B$26)*(1-EXP(-'DGL 4'!$B$26*D980)) + ('DGL 4'!$P$16/'DGL 4'!$B$27)*(1-EXP(-'DGL 4'!$B$27*D980))+ ('DGL 4'!$P$17/'DGL 4'!$B$28)*(1-EXP(-'DGL 4'!$B$28*D980))</f>
        <v>6.1659499514445798E-8</v>
      </c>
      <c r="P980" s="21">
        <f>(O980+Systeme!$AA$21)/Systeme!$AA$18</f>
        <v>3.08297497572229E-11</v>
      </c>
    </row>
    <row r="981" spans="1:16" x14ac:dyDescent="0.25">
      <c r="A981" s="4">
        <f t="shared" si="31"/>
        <v>979</v>
      </c>
      <c r="D981" s="19">
        <f>A981*0.001 *Systeme!$G$6</f>
        <v>979</v>
      </c>
      <c r="F981" s="8">
        <f>('DGL 4'!$P$3/'DGL 4'!$B$26)*(1-EXP(-'DGL 4'!$B$26*D981)) + ('DGL 4'!$P$4/'DGL 4'!$B$27)*(1-EXP(-'DGL 4'!$B$27*D981))+ ('DGL 4'!$P$5/'DGL 4'!$B$28)*(1-EXP(-'DGL 4'!$B$28*D981))</f>
        <v>-19.164277784585519</v>
      </c>
      <c r="G981" s="21">
        <f>(F981+Systeme!$C$21)/Systeme!$C$18</f>
        <v>0.99616714444308285</v>
      </c>
      <c r="I981" s="8">
        <f>('DGL 4'!$P$7/'DGL 4'!$B$26)*(1-EXP(-'DGL 4'!$B$26*D981)) + ('DGL 4'!$P$8/'DGL 4'!$B$27)*(1-EXP(-'DGL 4'!$B$27*D981))+ ('DGL 4'!$P$9/'DGL 4'!$B$28)*(1-EXP(-'DGL 4'!$B$28*D981))</f>
        <v>19.164183302601224</v>
      </c>
      <c r="J981" s="21">
        <f>(I981+Systeme!$K$21)/Systeme!$K$18</f>
        <v>3.8328366605202446E-2</v>
      </c>
      <c r="L981" s="8">
        <f t="shared" si="30"/>
        <v>9.4420136144389606E-5</v>
      </c>
      <c r="M981" s="21">
        <f>(L981+Systeme!$S$21)/Systeme!$S$18</f>
        <v>1.888402722887792E-7</v>
      </c>
      <c r="O981" s="8">
        <f>('DGL 4'!$P$15/'DGL 4'!$B$26)*(1-EXP(-'DGL 4'!$B$26*D981)) + ('DGL 4'!$P$16/'DGL 4'!$B$27)*(1-EXP(-'DGL 4'!$B$27*D981))+ ('DGL 4'!$P$17/'DGL 4'!$B$28)*(1-EXP(-'DGL 4'!$B$28*D981))</f>
        <v>6.1848150568859228E-8</v>
      </c>
      <c r="P981" s="21">
        <f>(O981+Systeme!$AA$21)/Systeme!$AA$18</f>
        <v>3.0924075284429616E-11</v>
      </c>
    </row>
    <row r="982" spans="1:16" x14ac:dyDescent="0.25">
      <c r="A982" s="4">
        <f t="shared" si="31"/>
        <v>980</v>
      </c>
      <c r="D982" s="19">
        <f>A982*0.001 *Systeme!$G$6</f>
        <v>980</v>
      </c>
      <c r="F982" s="8">
        <f>('DGL 4'!$P$3/'DGL 4'!$B$26)*(1-EXP(-'DGL 4'!$B$26*D982)) + ('DGL 4'!$P$4/'DGL 4'!$B$27)*(1-EXP(-'DGL 4'!$B$27*D982))+ ('DGL 4'!$P$5/'DGL 4'!$B$28)*(1-EXP(-'DGL 4'!$B$28*D982))</f>
        <v>-19.183434138703277</v>
      </c>
      <c r="G982" s="21">
        <f>(F982+Systeme!$C$21)/Systeme!$C$18</f>
        <v>0.99616331317225937</v>
      </c>
      <c r="I982" s="8">
        <f>('DGL 4'!$P$7/'DGL 4'!$B$26)*(1-EXP(-'DGL 4'!$B$26*D982)) + ('DGL 4'!$P$8/'DGL 4'!$B$27)*(1-EXP(-'DGL 4'!$B$27*D982))+ ('DGL 4'!$P$9/'DGL 4'!$B$28)*(1-EXP(-'DGL 4'!$B$28*D982))</f>
        <v>19.183339464982257</v>
      </c>
      <c r="J982" s="21">
        <f>(I982+Systeme!$K$21)/Systeme!$K$18</f>
        <v>3.8366678929964516E-2</v>
      </c>
      <c r="L982" s="8">
        <f t="shared" si="30"/>
        <v>9.4611683824496681E-5</v>
      </c>
      <c r="M982" s="21">
        <f>(L982+Systeme!$S$21)/Systeme!$S$18</f>
        <v>1.8922336764899337E-7</v>
      </c>
      <c r="O982" s="8">
        <f>('DGL 4'!$P$15/'DGL 4'!$B$26)*(1-EXP(-'DGL 4'!$B$26*D982)) + ('DGL 4'!$P$16/'DGL 4'!$B$27)*(1-EXP(-'DGL 4'!$B$27*D982))+ ('DGL 4'!$P$17/'DGL 4'!$B$28)*(1-EXP(-'DGL 4'!$B$28*D982))</f>
        <v>6.2037194737199486E-8</v>
      </c>
      <c r="P982" s="21">
        <f>(O982+Systeme!$AA$21)/Systeme!$AA$18</f>
        <v>3.1018597368599744E-11</v>
      </c>
    </row>
    <row r="983" spans="1:16" x14ac:dyDescent="0.25">
      <c r="A983" s="4">
        <f t="shared" si="31"/>
        <v>981</v>
      </c>
      <c r="D983" s="19">
        <f>A983*0.001 *Systeme!$G$6</f>
        <v>981</v>
      </c>
      <c r="F983" s="8">
        <f>('DGL 4'!$P$3/'DGL 4'!$B$26)*(1-EXP(-'DGL 4'!$B$26*D983)) + ('DGL 4'!$P$4/'DGL 4'!$B$27)*(1-EXP(-'DGL 4'!$B$27*D983))+ ('DGL 4'!$P$5/'DGL 4'!$B$28)*(1-EXP(-'DGL 4'!$B$28*D983))</f>
        <v>-19.202589649967532</v>
      </c>
      <c r="G983" s="21">
        <f>(F983+Systeme!$C$21)/Systeme!$C$18</f>
        <v>0.9961594820700066</v>
      </c>
      <c r="I983" s="8">
        <f>('DGL 4'!$P$7/'DGL 4'!$B$26)*(1-EXP(-'DGL 4'!$B$26*D983)) + ('DGL 4'!$P$8/'DGL 4'!$B$27)*(1-EXP(-'DGL 4'!$B$27*D983))+ ('DGL 4'!$P$9/'DGL 4'!$B$28)*(1-EXP(-'DGL 4'!$B$28*D983))</f>
        <v>19.202494784318393</v>
      </c>
      <c r="J983" s="21">
        <f>(I983+Systeme!$K$21)/Systeme!$K$18</f>
        <v>3.8404989568636784E-2</v>
      </c>
      <c r="L983" s="8">
        <f t="shared" si="30"/>
        <v>9.4803422645033195E-5</v>
      </c>
      <c r="M983" s="21">
        <f>(L983+Systeme!$S$21)/Systeme!$S$18</f>
        <v>1.8960684529006639E-7</v>
      </c>
      <c r="O983" s="8">
        <f>('DGL 4'!$P$15/'DGL 4'!$B$26)*(1-EXP(-'DGL 4'!$B$26*D983)) + ('DGL 4'!$P$16/'DGL 4'!$B$27)*(1-EXP(-'DGL 4'!$B$27*D983))+ ('DGL 4'!$P$17/'DGL 4'!$B$28)*(1-EXP(-'DGL 4'!$B$28*D983))</f>
        <v>6.2226493820118772E-8</v>
      </c>
      <c r="P983" s="21">
        <f>(O983+Systeme!$AA$21)/Systeme!$AA$18</f>
        <v>3.1113246910059389E-11</v>
      </c>
    </row>
    <row r="984" spans="1:16" x14ac:dyDescent="0.25">
      <c r="A984" s="4">
        <f t="shared" si="31"/>
        <v>982</v>
      </c>
      <c r="D984" s="19">
        <f>A984*0.001 *Systeme!$G$6</f>
        <v>982</v>
      </c>
      <c r="F984" s="8">
        <f>('DGL 4'!$P$3/'DGL 4'!$B$26)*(1-EXP(-'DGL 4'!$B$26*D984)) + ('DGL 4'!$P$4/'DGL 4'!$B$27)*(1-EXP(-'DGL 4'!$B$27*D984))+ ('DGL 4'!$P$5/'DGL 4'!$B$28)*(1-EXP(-'DGL 4'!$B$28*D984))</f>
        <v>-19.22174431841567</v>
      </c>
      <c r="G984" s="21">
        <f>(F984+Systeme!$C$21)/Systeme!$C$18</f>
        <v>0.99615565113631688</v>
      </c>
      <c r="I984" s="8">
        <f>('DGL 4'!$P$7/'DGL 4'!$B$26)*(1-EXP(-'DGL 4'!$B$26*D984)) + ('DGL 4'!$P$8/'DGL 4'!$B$27)*(1-EXP(-'DGL 4'!$B$27*D984))+ ('DGL 4'!$P$9/'DGL 4'!$B$28)*(1-EXP(-'DGL 4'!$B$28*D984))</f>
        <v>19.221649260646679</v>
      </c>
      <c r="J984" s="21">
        <f>(I984+Systeme!$K$21)/Systeme!$K$18</f>
        <v>3.8443298521293356E-2</v>
      </c>
      <c r="L984" s="8">
        <f t="shared" si="30"/>
        <v>9.4995352665376998E-5</v>
      </c>
      <c r="M984" s="21">
        <f>(L984+Systeme!$S$21)/Systeme!$S$18</f>
        <v>1.8999070533075399E-7</v>
      </c>
      <c r="O984" s="8">
        <f>('DGL 4'!$P$15/'DGL 4'!$B$26)*(1-EXP(-'DGL 4'!$B$26*D984)) + ('DGL 4'!$P$16/'DGL 4'!$B$27)*(1-EXP(-'DGL 4'!$B$27*D984))+ ('DGL 4'!$P$17/'DGL 4'!$B$28)*(1-EXP(-'DGL 4'!$B$28*D984))</f>
        <v>6.2416325947566714E-8</v>
      </c>
      <c r="P984" s="21">
        <f>(O984+Systeme!$AA$21)/Systeme!$AA$18</f>
        <v>3.1208162973783358E-11</v>
      </c>
    </row>
    <row r="985" spans="1:16" x14ac:dyDescent="0.25">
      <c r="A985" s="4">
        <f t="shared" si="31"/>
        <v>983</v>
      </c>
      <c r="D985" s="19">
        <f>A985*0.001 *Systeme!$G$6</f>
        <v>983</v>
      </c>
      <c r="F985" s="8">
        <f>('DGL 4'!$P$3/'DGL 4'!$B$26)*(1-EXP(-'DGL 4'!$B$26*D985)) + ('DGL 4'!$P$4/'DGL 4'!$B$27)*(1-EXP(-'DGL 4'!$B$27*D985))+ ('DGL 4'!$P$5/'DGL 4'!$B$28)*(1-EXP(-'DGL 4'!$B$28*D985))</f>
        <v>-19.240898144084504</v>
      </c>
      <c r="G985" s="21">
        <f>(F985+Systeme!$C$21)/Systeme!$C$18</f>
        <v>0.99615182037118299</v>
      </c>
      <c r="I985" s="8">
        <f>('DGL 4'!$P$7/'DGL 4'!$B$26)*(1-EXP(-'DGL 4'!$B$26*D985)) + ('DGL 4'!$P$8/'DGL 4'!$B$27)*(1-EXP(-'DGL 4'!$B$27*D985))+ ('DGL 4'!$P$9/'DGL 4'!$B$28)*(1-EXP(-'DGL 4'!$B$28*D985))</f>
        <v>19.240802894004286</v>
      </c>
      <c r="J985" s="21">
        <f>(I985+Systeme!$K$21)/Systeme!$K$18</f>
        <v>3.848160578800857E-2</v>
      </c>
      <c r="L985" s="8">
        <f t="shared" si="30"/>
        <v>9.518747380419211E-5</v>
      </c>
      <c r="M985" s="21">
        <f>(L985+Systeme!$S$21)/Systeme!$S$18</f>
        <v>1.9037494760838422E-7</v>
      </c>
      <c r="O985" s="8">
        <f>('DGL 4'!$P$15/'DGL 4'!$B$26)*(1-EXP(-'DGL 4'!$B$26*D985)) + ('DGL 4'!$P$16/'DGL 4'!$B$27)*(1-EXP(-'DGL 4'!$B$27*D985))+ ('DGL 4'!$P$17/'DGL 4'!$B$28)*(1-EXP(-'DGL 4'!$B$28*D985))</f>
        <v>6.2606413631441371E-8</v>
      </c>
      <c r="P985" s="21">
        <f>(O985+Systeme!$AA$21)/Systeme!$AA$18</f>
        <v>3.1303206815720685E-11</v>
      </c>
    </row>
    <row r="986" spans="1:16" x14ac:dyDescent="0.25">
      <c r="A986" s="4">
        <f t="shared" si="31"/>
        <v>984</v>
      </c>
      <c r="D986" s="19">
        <f>A986*0.001 *Systeme!$G$6</f>
        <v>984</v>
      </c>
      <c r="F986" s="8">
        <f>('DGL 4'!$P$3/'DGL 4'!$B$26)*(1-EXP(-'DGL 4'!$B$26*D986)) + ('DGL 4'!$P$4/'DGL 4'!$B$27)*(1-EXP(-'DGL 4'!$B$27*D986))+ ('DGL 4'!$P$5/'DGL 4'!$B$28)*(1-EXP(-'DGL 4'!$B$28*D986))</f>
        <v>-19.260051127011376</v>
      </c>
      <c r="G986" s="21">
        <f>(F986+Systeme!$C$21)/Systeme!$C$18</f>
        <v>0.99614798977459773</v>
      </c>
      <c r="I986" s="8">
        <f>('DGL 4'!$P$7/'DGL 4'!$B$26)*(1-EXP(-'DGL 4'!$B$26*D986)) + ('DGL 4'!$P$8/'DGL 4'!$B$27)*(1-EXP(-'DGL 4'!$B$27*D986))+ ('DGL 4'!$P$9/'DGL 4'!$B$28)*(1-EXP(-'DGL 4'!$B$28*D986))</f>
        <v>19.25995568442821</v>
      </c>
      <c r="J986" s="21">
        <f>(I986+Systeme!$K$21)/Systeme!$K$18</f>
        <v>3.8519911368856422E-2</v>
      </c>
      <c r="L986" s="8">
        <f t="shared" si="30"/>
        <v>9.5379786131514089E-5</v>
      </c>
      <c r="M986" s="21">
        <f>(L986+Systeme!$S$21)/Systeme!$S$18</f>
        <v>1.9075957226302817E-7</v>
      </c>
      <c r="O986" s="8">
        <f>('DGL 4'!$P$15/'DGL 4'!$B$26)*(1-EXP(-'DGL 4'!$B$26*D986)) + ('DGL 4'!$P$16/'DGL 4'!$B$27)*(1-EXP(-'DGL 4'!$B$27*D986))+ ('DGL 4'!$P$17/'DGL 4'!$B$28)*(1-EXP(-'DGL 4'!$B$28*D986))</f>
        <v>6.279703500212605E-8</v>
      </c>
      <c r="P986" s="21">
        <f>(O986+Systeme!$AA$21)/Systeme!$AA$18</f>
        <v>3.1398517501063027E-11</v>
      </c>
    </row>
    <row r="987" spans="1:16" x14ac:dyDescent="0.25">
      <c r="A987" s="4">
        <f t="shared" si="31"/>
        <v>985</v>
      </c>
      <c r="D987" s="19">
        <f>A987*0.001 *Systeme!$G$6</f>
        <v>985</v>
      </c>
      <c r="F987" s="8">
        <f>('DGL 4'!$P$3/'DGL 4'!$B$26)*(1-EXP(-'DGL 4'!$B$26*D987)) + ('DGL 4'!$P$4/'DGL 4'!$B$27)*(1-EXP(-'DGL 4'!$B$27*D987))+ ('DGL 4'!$P$5/'DGL 4'!$B$28)*(1-EXP(-'DGL 4'!$B$28*D987))</f>
        <v>-19.27920326723315</v>
      </c>
      <c r="G987" s="21">
        <f>(F987+Systeme!$C$21)/Systeme!$C$18</f>
        <v>0.99614415934655332</v>
      </c>
      <c r="I987" s="8">
        <f>('DGL 4'!$P$7/'DGL 4'!$B$26)*(1-EXP(-'DGL 4'!$B$26*D987)) + ('DGL 4'!$P$8/'DGL 4'!$B$27)*(1-EXP(-'DGL 4'!$B$27*D987))+ ('DGL 4'!$P$9/'DGL 4'!$B$28)*(1-EXP(-'DGL 4'!$B$28*D987))</f>
        <v>19.279107631955672</v>
      </c>
      <c r="J987" s="21">
        <f>(I987+Systeme!$K$21)/Systeme!$K$18</f>
        <v>3.8558215263911344E-2</v>
      </c>
      <c r="L987" s="8">
        <f t="shared" si="30"/>
        <v>9.5572289565836084E-5</v>
      </c>
      <c r="M987" s="21">
        <f>(L987+Systeme!$S$21)/Systeme!$S$18</f>
        <v>1.9114457913167216E-7</v>
      </c>
      <c r="O987" s="8">
        <f>('DGL 4'!$P$15/'DGL 4'!$B$26)*(1-EXP(-'DGL 4'!$B$26*D987)) + ('DGL 4'!$P$16/'DGL 4'!$B$27)*(1-EXP(-'DGL 4'!$B$27*D987))+ ('DGL 4'!$P$17/'DGL 4'!$B$28)*(1-EXP(-'DGL 4'!$B$28*D987))</f>
        <v>6.2987912742389074E-8</v>
      </c>
      <c r="P987" s="21">
        <f>(O987+Systeme!$AA$21)/Systeme!$AA$18</f>
        <v>3.1493956371194536E-11</v>
      </c>
    </row>
    <row r="988" spans="1:16" x14ac:dyDescent="0.25">
      <c r="A988" s="4">
        <f t="shared" si="31"/>
        <v>986</v>
      </c>
      <c r="D988" s="19">
        <f>A988*0.001 *Systeme!$G$6</f>
        <v>986</v>
      </c>
      <c r="F988" s="8">
        <f>('DGL 4'!$P$3/'DGL 4'!$B$26)*(1-EXP(-'DGL 4'!$B$26*D988)) + ('DGL 4'!$P$4/'DGL 4'!$B$27)*(1-EXP(-'DGL 4'!$B$27*D988))+ ('DGL 4'!$P$5/'DGL 4'!$B$28)*(1-EXP(-'DGL 4'!$B$28*D988))</f>
        <v>-19.298354564786958</v>
      </c>
      <c r="G988" s="21">
        <f>(F988+Systeme!$C$21)/Systeme!$C$18</f>
        <v>0.99614032908704264</v>
      </c>
      <c r="I988" s="8">
        <f>('DGL 4'!$P$7/'DGL 4'!$B$26)*(1-EXP(-'DGL 4'!$B$26*D988)) + ('DGL 4'!$P$8/'DGL 4'!$B$27)*(1-EXP(-'DGL 4'!$B$27*D988))+ ('DGL 4'!$P$9/'DGL 4'!$B$28)*(1-EXP(-'DGL 4'!$B$28*D988))</f>
        <v>19.298258736623644</v>
      </c>
      <c r="J988" s="21">
        <f>(I988+Systeme!$K$21)/Systeme!$K$18</f>
        <v>3.8596517473247285E-2</v>
      </c>
      <c r="L988" s="8">
        <f t="shared" si="30"/>
        <v>9.576498412767814E-5</v>
      </c>
      <c r="M988" s="21">
        <f>(L988+Systeme!$S$21)/Systeme!$S$18</f>
        <v>1.9152996825535628E-7</v>
      </c>
      <c r="O988" s="8">
        <f>('DGL 4'!$P$15/'DGL 4'!$B$26)*(1-EXP(-'DGL 4'!$B$26*D988)) + ('DGL 4'!$P$16/'DGL 4'!$B$27)*(1-EXP(-'DGL 4'!$B$27*D988))+ ('DGL 4'!$P$17/'DGL 4'!$B$28)*(1-EXP(-'DGL 4'!$B$28*D988))</f>
        <v>6.317918620430199E-8</v>
      </c>
      <c r="P988" s="21">
        <f>(O988+Systeme!$AA$21)/Systeme!$AA$18</f>
        <v>3.1589593102150998E-11</v>
      </c>
    </row>
    <row r="989" spans="1:16" x14ac:dyDescent="0.25">
      <c r="A989" s="4">
        <f t="shared" si="31"/>
        <v>987</v>
      </c>
      <c r="D989" s="19">
        <f>A989*0.001 *Systeme!$G$6</f>
        <v>987</v>
      </c>
      <c r="F989" s="8">
        <f>('DGL 4'!$P$3/'DGL 4'!$B$26)*(1-EXP(-'DGL 4'!$B$26*D989)) + ('DGL 4'!$P$4/'DGL 4'!$B$27)*(1-EXP(-'DGL 4'!$B$27*D989))+ ('DGL 4'!$P$5/'DGL 4'!$B$28)*(1-EXP(-'DGL 4'!$B$28*D989))</f>
        <v>-19.317505019709973</v>
      </c>
      <c r="G989" s="21">
        <f>(F989+Systeme!$C$21)/Systeme!$C$18</f>
        <v>0.99613649899605805</v>
      </c>
      <c r="I989" s="8">
        <f>('DGL 4'!$P$7/'DGL 4'!$B$26)*(1-EXP(-'DGL 4'!$B$26*D989)) + ('DGL 4'!$P$8/'DGL 4'!$B$27)*(1-EXP(-'DGL 4'!$B$27*D989))+ ('DGL 4'!$P$9/'DGL 4'!$B$28)*(1-EXP(-'DGL 4'!$B$28*D989))</f>
        <v>19.317408998469308</v>
      </c>
      <c r="J989" s="21">
        <f>(I989+Systeme!$K$21)/Systeme!$K$18</f>
        <v>3.8634817996938617E-2</v>
      </c>
      <c r="L989" s="8">
        <f t="shared" si="30"/>
        <v>9.5957869809868476E-5</v>
      </c>
      <c r="M989" s="21">
        <f>(L989+Systeme!$S$21)/Systeme!$S$18</f>
        <v>1.9191573961973694E-7</v>
      </c>
      <c r="O989" s="8">
        <f>('DGL 4'!$P$15/'DGL 4'!$B$26)*(1-EXP(-'DGL 4'!$B$26*D989)) + ('DGL 4'!$P$16/'DGL 4'!$B$27)*(1-EXP(-'DGL 4'!$B$27*D989))+ ('DGL 4'!$P$17/'DGL 4'!$B$28)*(1-EXP(-'DGL 4'!$B$28*D989))</f>
        <v>6.3370855454217973E-8</v>
      </c>
      <c r="P989" s="21">
        <f>(O989+Systeme!$AA$21)/Systeme!$AA$18</f>
        <v>3.1685427727108986E-11</v>
      </c>
    </row>
    <row r="990" spans="1:16" x14ac:dyDescent="0.25">
      <c r="A990" s="4">
        <f t="shared" si="31"/>
        <v>988</v>
      </c>
      <c r="D990" s="19">
        <f>A990*0.001 *Systeme!$G$6</f>
        <v>988</v>
      </c>
      <c r="F990" s="8">
        <f>('DGL 4'!$P$3/'DGL 4'!$B$26)*(1-EXP(-'DGL 4'!$B$26*D990)) + ('DGL 4'!$P$4/'DGL 4'!$B$27)*(1-EXP(-'DGL 4'!$B$27*D990))+ ('DGL 4'!$P$5/'DGL 4'!$B$28)*(1-EXP(-'DGL 4'!$B$28*D990))</f>
        <v>-19.336654632039274</v>
      </c>
      <c r="G990" s="21">
        <f>(F990+Systeme!$C$21)/Systeme!$C$18</f>
        <v>0.9961326690735921</v>
      </c>
      <c r="I990" s="8">
        <f>('DGL 4'!$P$7/'DGL 4'!$B$26)*(1-EXP(-'DGL 4'!$B$26*D990)) + ('DGL 4'!$P$8/'DGL 4'!$B$27)*(1-EXP(-'DGL 4'!$B$27*D990))+ ('DGL 4'!$P$9/'DGL 4'!$B$28)*(1-EXP(-'DGL 4'!$B$28*D990))</f>
        <v>19.336558417529744</v>
      </c>
      <c r="J990" s="21">
        <f>(I990+Systeme!$K$21)/Systeme!$K$18</f>
        <v>3.8673116835059487E-2</v>
      </c>
      <c r="L990" s="8">
        <f t="shared" si="30"/>
        <v>9.6150946608106712E-5</v>
      </c>
      <c r="M990" s="21">
        <f>(L990+Systeme!$S$21)/Systeme!$S$18</f>
        <v>1.9230189321621342E-7</v>
      </c>
      <c r="O990" s="8">
        <f>('DGL 4'!$P$15/'DGL 4'!$B$26)*(1-EXP(-'DGL 4'!$B$26*D990)) + ('DGL 4'!$P$16/'DGL 4'!$B$27)*(1-EXP(-'DGL 4'!$B$27*D990))+ ('DGL 4'!$P$17/'DGL 4'!$B$28)*(1-EXP(-'DGL 4'!$B$28*D990))</f>
        <v>6.3562921239802839E-8</v>
      </c>
      <c r="P990" s="21">
        <f>(O990+Systeme!$AA$21)/Systeme!$AA$18</f>
        <v>3.1781460619901418E-11</v>
      </c>
    </row>
    <row r="991" spans="1:16" x14ac:dyDescent="0.25">
      <c r="A991" s="4">
        <f t="shared" si="31"/>
        <v>989</v>
      </c>
      <c r="D991" s="19">
        <f>A991*0.001 *Systeme!$G$6</f>
        <v>989</v>
      </c>
      <c r="F991" s="8">
        <f>('DGL 4'!$P$3/'DGL 4'!$B$26)*(1-EXP(-'DGL 4'!$B$26*D991)) + ('DGL 4'!$P$4/'DGL 4'!$B$27)*(1-EXP(-'DGL 4'!$B$27*D991))+ ('DGL 4'!$P$5/'DGL 4'!$B$28)*(1-EXP(-'DGL 4'!$B$28*D991))</f>
        <v>-19.355803401811887</v>
      </c>
      <c r="G991" s="21">
        <f>(F991+Systeme!$C$21)/Systeme!$C$18</f>
        <v>0.99612883931963769</v>
      </c>
      <c r="I991" s="8">
        <f>('DGL 4'!$P$7/'DGL 4'!$B$26)*(1-EXP(-'DGL 4'!$B$26*D991)) + ('DGL 4'!$P$8/'DGL 4'!$B$27)*(1-EXP(-'DGL 4'!$B$27*D991))+ ('DGL 4'!$P$9/'DGL 4'!$B$28)*(1-EXP(-'DGL 4'!$B$28*D991))</f>
        <v>19.355706993841995</v>
      </c>
      <c r="J991" s="21">
        <f>(I991+Systeme!$K$21)/Systeme!$K$18</f>
        <v>3.871141398768399E-2</v>
      </c>
      <c r="L991" s="8">
        <f t="shared" si="30"/>
        <v>9.6344214507947806E-5</v>
      </c>
      <c r="M991" s="21">
        <f>(L991+Systeme!$S$21)/Systeme!$S$18</f>
        <v>1.9268842901589561E-7</v>
      </c>
      <c r="O991" s="8">
        <f>('DGL 4'!$P$15/'DGL 4'!$B$26)*(1-EXP(-'DGL 4'!$B$26*D991)) + ('DGL 4'!$P$16/'DGL 4'!$B$27)*(1-EXP(-'DGL 4'!$B$27*D991))+ ('DGL 4'!$P$17/'DGL 4'!$B$28)*(1-EXP(-'DGL 4'!$B$28*D991))</f>
        <v>6.3755383795244258E-8</v>
      </c>
      <c r="P991" s="21">
        <f>(O991+Systeme!$AA$21)/Systeme!$AA$18</f>
        <v>3.1877691897622127E-11</v>
      </c>
    </row>
    <row r="992" spans="1:16" x14ac:dyDescent="0.25">
      <c r="A992" s="4">
        <f t="shared" si="31"/>
        <v>990</v>
      </c>
      <c r="D992" s="19">
        <f>A992*0.001 *Systeme!$G$6</f>
        <v>990</v>
      </c>
      <c r="F992" s="8">
        <f>('DGL 4'!$P$3/'DGL 4'!$B$26)*(1-EXP(-'DGL 4'!$B$26*D992)) + ('DGL 4'!$P$4/'DGL 4'!$B$27)*(1-EXP(-'DGL 4'!$B$27*D992))+ ('DGL 4'!$P$5/'DGL 4'!$B$28)*(1-EXP(-'DGL 4'!$B$28*D992))</f>
        <v>-19.374951329064885</v>
      </c>
      <c r="G992" s="21">
        <f>(F992+Systeme!$C$21)/Systeme!$C$18</f>
        <v>0.99612500973418705</v>
      </c>
      <c r="I992" s="8">
        <f>('DGL 4'!$P$7/'DGL 4'!$B$26)*(1-EXP(-'DGL 4'!$B$26*D992)) + ('DGL 4'!$P$8/'DGL 4'!$B$27)*(1-EXP(-'DGL 4'!$B$27*D992))+ ('DGL 4'!$P$9/'DGL 4'!$B$28)*(1-EXP(-'DGL 4'!$B$28*D992))</f>
        <v>19.374854727443136</v>
      </c>
      <c r="J992" s="21">
        <f>(I992+Systeme!$K$21)/Systeme!$K$18</f>
        <v>3.8749709454886275E-2</v>
      </c>
      <c r="L992" s="8">
        <f t="shared" si="30"/>
        <v>9.6537673505602255E-5</v>
      </c>
      <c r="M992" s="21">
        <f>(L992+Systeme!$S$21)/Systeme!$S$18</f>
        <v>1.9307534701120451E-7</v>
      </c>
      <c r="O992" s="8">
        <f>('DGL 4'!$P$15/'DGL 4'!$B$26)*(1-EXP(-'DGL 4'!$B$26*D992)) + ('DGL 4'!$P$16/'DGL 4'!$B$27)*(1-EXP(-'DGL 4'!$B$27*D992))+ ('DGL 4'!$P$17/'DGL 4'!$B$28)*(1-EXP(-'DGL 4'!$B$28*D992))</f>
        <v>6.3948243357331985E-8</v>
      </c>
      <c r="P992" s="21">
        <f>(O992+Systeme!$AA$21)/Systeme!$AA$18</f>
        <v>3.1974121678665996E-11</v>
      </c>
    </row>
    <row r="993" spans="1:16" x14ac:dyDescent="0.25">
      <c r="A993" s="4">
        <f t="shared" si="31"/>
        <v>991</v>
      </c>
      <c r="D993" s="19">
        <f>A993*0.001 *Systeme!$G$6</f>
        <v>991</v>
      </c>
      <c r="F993" s="8">
        <f>('DGL 4'!$P$3/'DGL 4'!$B$26)*(1-EXP(-'DGL 4'!$B$26*D993)) + ('DGL 4'!$P$4/'DGL 4'!$B$27)*(1-EXP(-'DGL 4'!$B$27*D993))+ ('DGL 4'!$P$5/'DGL 4'!$B$28)*(1-EXP(-'DGL 4'!$B$28*D993))</f>
        <v>-19.394098413835454</v>
      </c>
      <c r="G993" s="21">
        <f>(F993+Systeme!$C$21)/Systeme!$C$18</f>
        <v>0.99612118031723296</v>
      </c>
      <c r="I993" s="8">
        <f>('DGL 4'!$P$7/'DGL 4'!$B$26)*(1-EXP(-'DGL 4'!$B$26*D993)) + ('DGL 4'!$P$8/'DGL 4'!$B$27)*(1-EXP(-'DGL 4'!$B$27*D993))+ ('DGL 4'!$P$9/'DGL 4'!$B$28)*(1-EXP(-'DGL 4'!$B$28*D993))</f>
        <v>19.394001618370364</v>
      </c>
      <c r="J993" s="21">
        <f>(I993+Systeme!$K$21)/Systeme!$K$18</f>
        <v>3.8788003236740726E-2</v>
      </c>
      <c r="L993" s="8">
        <f t="shared" si="30"/>
        <v>9.6731323589664686E-5</v>
      </c>
      <c r="M993" s="21">
        <f>(L993+Systeme!$S$21)/Systeme!$S$18</f>
        <v>1.9346264717932938E-7</v>
      </c>
      <c r="O993" s="8">
        <f>('DGL 4'!$P$15/'DGL 4'!$B$26)*(1-EXP(-'DGL 4'!$B$26*D993)) + ('DGL 4'!$P$16/'DGL 4'!$B$27)*(1-EXP(-'DGL 4'!$B$27*D993))+ ('DGL 4'!$P$17/'DGL 4'!$B$28)*(1-EXP(-'DGL 4'!$B$28*D993))</f>
        <v>6.4141500673298157E-8</v>
      </c>
      <c r="P993" s="21">
        <f>(O993+Systeme!$AA$21)/Systeme!$AA$18</f>
        <v>3.2070750336649079E-11</v>
      </c>
    </row>
    <row r="994" spans="1:16" x14ac:dyDescent="0.25">
      <c r="A994" s="4">
        <f t="shared" si="31"/>
        <v>992</v>
      </c>
      <c r="D994" s="19">
        <f>A994*0.001 *Systeme!$G$6</f>
        <v>992</v>
      </c>
      <c r="F994" s="8">
        <f>('DGL 4'!$P$3/'DGL 4'!$B$26)*(1-EXP(-'DGL 4'!$B$26*D994)) + ('DGL 4'!$P$4/'DGL 4'!$B$27)*(1-EXP(-'DGL 4'!$B$27*D994))+ ('DGL 4'!$P$5/'DGL 4'!$B$28)*(1-EXP(-'DGL 4'!$B$28*D994))</f>
        <v>-19.413244656160515</v>
      </c>
      <c r="G994" s="21">
        <f>(F994+Systeme!$C$21)/Systeme!$C$18</f>
        <v>0.99611735106876786</v>
      </c>
      <c r="I994" s="8">
        <f>('DGL 4'!$P$7/'DGL 4'!$B$26)*(1-EXP(-'DGL 4'!$B$26*D994)) + ('DGL 4'!$P$8/'DGL 4'!$B$27)*(1-EXP(-'DGL 4'!$B$27*D994))+ ('DGL 4'!$P$9/'DGL 4'!$B$28)*(1-EXP(-'DGL 4'!$B$28*D994))</f>
        <v>19.413147666660603</v>
      </c>
      <c r="J994" s="21">
        <f>(I994+Systeme!$K$21)/Systeme!$K$18</f>
        <v>3.8826295333321208E-2</v>
      </c>
      <c r="L994" s="8">
        <f t="shared" si="30"/>
        <v>9.6925164756518634E-5</v>
      </c>
      <c r="M994" s="21">
        <f>(L994+Systeme!$S$21)/Systeme!$S$18</f>
        <v>1.9385032951303728E-7</v>
      </c>
      <c r="O994" s="8">
        <f>('DGL 4'!$P$15/'DGL 4'!$B$26)*(1-EXP(-'DGL 4'!$B$26*D994)) + ('DGL 4'!$P$16/'DGL 4'!$B$27)*(1-EXP(-'DGL 4'!$B$27*D994))+ ('DGL 4'!$P$17/'DGL 4'!$B$28)*(1-EXP(-'DGL 4'!$B$28*D994))</f>
        <v>6.4335155806893862E-8</v>
      </c>
      <c r="P994" s="21">
        <f>(O994+Systeme!$AA$21)/Systeme!$AA$18</f>
        <v>3.2167577903446931E-11</v>
      </c>
    </row>
    <row r="995" spans="1:16" x14ac:dyDescent="0.25">
      <c r="A995" s="4">
        <f t="shared" si="31"/>
        <v>993</v>
      </c>
      <c r="D995" s="19">
        <f>A995*0.001 *Systeme!$G$6</f>
        <v>993</v>
      </c>
      <c r="F995" s="8">
        <f>('DGL 4'!$P$3/'DGL 4'!$B$26)*(1-EXP(-'DGL 4'!$B$26*D995)) + ('DGL 4'!$P$4/'DGL 4'!$B$27)*(1-EXP(-'DGL 4'!$B$27*D995))+ ('DGL 4'!$P$5/'DGL 4'!$B$28)*(1-EXP(-'DGL 4'!$B$28*D995))</f>
        <v>-19.432390056077285</v>
      </c>
      <c r="G995" s="21">
        <f>(F995+Systeme!$C$21)/Systeme!$C$18</f>
        <v>0.99611352198878444</v>
      </c>
      <c r="I995" s="8">
        <f>('DGL 4'!$P$7/'DGL 4'!$B$26)*(1-EXP(-'DGL 4'!$B$26*D995)) + ('DGL 4'!$P$8/'DGL 4'!$B$27)*(1-EXP(-'DGL 4'!$B$27*D995))+ ('DGL 4'!$P$9/'DGL 4'!$B$28)*(1-EXP(-'DGL 4'!$B$28*D995))</f>
        <v>19.432292872351091</v>
      </c>
      <c r="J995" s="21">
        <f>(I995+Systeme!$K$21)/Systeme!$K$18</f>
        <v>3.8864585744702182E-2</v>
      </c>
      <c r="L995" s="8">
        <f t="shared" si="30"/>
        <v>9.7119196984439288E-5</v>
      </c>
      <c r="M995" s="21">
        <f>(L995+Systeme!$S$21)/Systeme!$S$18</f>
        <v>1.9423839396887858E-7</v>
      </c>
      <c r="O995" s="8">
        <f>('DGL 4'!$P$15/'DGL 4'!$B$26)*(1-EXP(-'DGL 4'!$B$26*D995)) + ('DGL 4'!$P$16/'DGL 4'!$B$27)*(1-EXP(-'DGL 4'!$B$27*D995))+ ('DGL 4'!$P$17/'DGL 4'!$B$28)*(1-EXP(-'DGL 4'!$B$28*D995))</f>
        <v>6.4529209166646478E-8</v>
      </c>
      <c r="P995" s="21">
        <f>(O995+Systeme!$AA$21)/Systeme!$AA$18</f>
        <v>3.226460458332324E-11</v>
      </c>
    </row>
    <row r="996" spans="1:16" x14ac:dyDescent="0.25">
      <c r="A996" s="4">
        <f t="shared" si="31"/>
        <v>994</v>
      </c>
      <c r="D996" s="19">
        <f>A996*0.001 *Systeme!$G$6</f>
        <v>994</v>
      </c>
      <c r="F996" s="8">
        <f>('DGL 4'!$P$3/'DGL 4'!$B$26)*(1-EXP(-'DGL 4'!$B$26*D996)) + ('DGL 4'!$P$4/'DGL 4'!$B$27)*(1-EXP(-'DGL 4'!$B$27*D996))+ ('DGL 4'!$P$5/'DGL 4'!$B$28)*(1-EXP(-'DGL 4'!$B$28*D996))</f>
        <v>-19.451534613622595</v>
      </c>
      <c r="G996" s="21">
        <f>(F996+Systeme!$C$21)/Systeme!$C$18</f>
        <v>0.99610969307727559</v>
      </c>
      <c r="I996" s="8">
        <f>('DGL 4'!$P$7/'DGL 4'!$B$26)*(1-EXP(-'DGL 4'!$B$26*D996)) + ('DGL 4'!$P$8/'DGL 4'!$B$27)*(1-EXP(-'DGL 4'!$B$27*D996))+ ('DGL 4'!$P$9/'DGL 4'!$B$28)*(1-EXP(-'DGL 4'!$B$28*D996))</f>
        <v>19.451437235478831</v>
      </c>
      <c r="J996" s="21">
        <f>(I996+Systeme!$K$21)/Systeme!$K$18</f>
        <v>3.8902874470957666E-2</v>
      </c>
      <c r="L996" s="8">
        <f t="shared" si="30"/>
        <v>9.7313420241440518E-5</v>
      </c>
      <c r="M996" s="21">
        <f>(L996+Systeme!$S$21)/Systeme!$S$18</f>
        <v>1.9462684048288103E-7</v>
      </c>
      <c r="O996" s="8">
        <f>('DGL 4'!$P$15/'DGL 4'!$B$26)*(1-EXP(-'DGL 4'!$B$26*D996)) + ('DGL 4'!$P$16/'DGL 4'!$B$27)*(1-EXP(-'DGL 4'!$B$27*D996))+ ('DGL 4'!$P$17/'DGL 4'!$B$28)*(1-EXP(-'DGL 4'!$B$28*D996))</f>
        <v>6.4723522208431916E-8</v>
      </c>
      <c r="P996" s="21">
        <f>(O996+Systeme!$AA$21)/Systeme!$AA$18</f>
        <v>3.2361761104215956E-11</v>
      </c>
    </row>
    <row r="997" spans="1:16" x14ac:dyDescent="0.25">
      <c r="A997" s="4">
        <f t="shared" si="31"/>
        <v>995</v>
      </c>
      <c r="D997" s="19">
        <f>A997*0.001 *Systeme!$G$6</f>
        <v>995</v>
      </c>
      <c r="F997" s="8">
        <f>('DGL 4'!$P$3/'DGL 4'!$B$26)*(1-EXP(-'DGL 4'!$B$26*D997)) + ('DGL 4'!$P$4/'DGL 4'!$B$27)*(1-EXP(-'DGL 4'!$B$27*D997))+ ('DGL 4'!$P$5/'DGL 4'!$B$28)*(1-EXP(-'DGL 4'!$B$28*D997))</f>
        <v>-19.47067832883388</v>
      </c>
      <c r="G997" s="21">
        <f>(F997+Systeme!$C$21)/Systeme!$C$18</f>
        <v>0.9961058643342332</v>
      </c>
      <c r="I997" s="8">
        <f>('DGL 4'!$P$7/'DGL 4'!$B$26)*(1-EXP(-'DGL 4'!$B$26*D997)) + ('DGL 4'!$P$8/'DGL 4'!$B$27)*(1-EXP(-'DGL 4'!$B$27*D997))+ ('DGL 4'!$P$9/'DGL 4'!$B$28)*(1-EXP(-'DGL 4'!$B$28*D997))</f>
        <v>19.470580756080921</v>
      </c>
      <c r="J997" s="21">
        <f>(I997+Systeme!$K$21)/Systeme!$K$18</f>
        <v>3.8941161512161843E-2</v>
      </c>
      <c r="L997" s="8">
        <f t="shared" si="30"/>
        <v>9.7507834586556263E-5</v>
      </c>
      <c r="M997" s="21">
        <f>(L997+Systeme!$S$21)/Systeme!$S$18</f>
        <v>1.9501566917311254E-7</v>
      </c>
      <c r="O997" s="8">
        <f>('DGL 4'!$P$15/'DGL 4'!$B$26)*(1-EXP(-'DGL 4'!$B$26*D997)) + ('DGL 4'!$P$16/'DGL 4'!$B$27)*(1-EXP(-'DGL 4'!$B$27*D997))+ ('DGL 4'!$P$17/'DGL 4'!$B$28)*(1-EXP(-'DGL 4'!$B$28*D997))</f>
        <v>6.4918373406108731E-8</v>
      </c>
      <c r="P997" s="21">
        <f>(O997+Systeme!$AA$21)/Systeme!$AA$18</f>
        <v>3.2459186703054367E-11</v>
      </c>
    </row>
    <row r="998" spans="1:16" x14ac:dyDescent="0.25">
      <c r="A998" s="4">
        <f t="shared" si="31"/>
        <v>996</v>
      </c>
      <c r="D998" s="19">
        <f>A998*0.001 *Systeme!$G$6</f>
        <v>996</v>
      </c>
      <c r="F998" s="8">
        <f>('DGL 4'!$P$3/'DGL 4'!$B$26)*(1-EXP(-'DGL 4'!$B$26*D998)) + ('DGL 4'!$P$4/'DGL 4'!$B$27)*(1-EXP(-'DGL 4'!$B$27*D998))+ ('DGL 4'!$P$5/'DGL 4'!$B$28)*(1-EXP(-'DGL 4'!$B$28*D998))</f>
        <v>-19.489821201747855</v>
      </c>
      <c r="G998" s="21">
        <f>(F998+Systeme!$C$21)/Systeme!$C$18</f>
        <v>0.99610203575965039</v>
      </c>
      <c r="I998" s="8">
        <f>('DGL 4'!$P$7/'DGL 4'!$B$26)*(1-EXP(-'DGL 4'!$B$26*D998)) + ('DGL 4'!$P$8/'DGL 4'!$B$27)*(1-EXP(-'DGL 4'!$B$27*D998))+ ('DGL 4'!$P$9/'DGL 4'!$B$28)*(1-EXP(-'DGL 4'!$B$28*D998))</f>
        <v>19.489723434194431</v>
      </c>
      <c r="J998" s="21">
        <f>(I998+Systeme!$K$21)/Systeme!$K$18</f>
        <v>3.8979446868388862E-2</v>
      </c>
      <c r="L998" s="8">
        <f t="shared" si="30"/>
        <v>9.770243993862315E-5</v>
      </c>
      <c r="M998" s="21">
        <f>(L998+Systeme!$S$21)/Systeme!$S$18</f>
        <v>1.954048798772463E-7</v>
      </c>
      <c r="O998" s="8">
        <f>('DGL 4'!$P$15/'DGL 4'!$B$26)*(1-EXP(-'DGL 4'!$B$26*D998)) + ('DGL 4'!$P$16/'DGL 4'!$B$27)*(1-EXP(-'DGL 4'!$B$27*D998))+ ('DGL 4'!$P$17/'DGL 4'!$B$28)*(1-EXP(-'DGL 4'!$B$28*D998))</f>
        <v>6.5113485098969998E-8</v>
      </c>
      <c r="P998" s="21">
        <f>(O998+Systeme!$AA$21)/Systeme!$AA$18</f>
        <v>3.2556742549485E-11</v>
      </c>
    </row>
    <row r="999" spans="1:16" x14ac:dyDescent="0.25">
      <c r="A999" s="4">
        <f t="shared" si="31"/>
        <v>997</v>
      </c>
      <c r="D999" s="19">
        <f>A999*0.001 *Systeme!$G$6</f>
        <v>997</v>
      </c>
      <c r="F999" s="8">
        <f>('DGL 4'!$P$3/'DGL 4'!$B$26)*(1-EXP(-'DGL 4'!$B$26*D999)) + ('DGL 4'!$P$4/'DGL 4'!$B$27)*(1-EXP(-'DGL 4'!$B$27*D999))+ ('DGL 4'!$P$5/'DGL 4'!$B$28)*(1-EXP(-'DGL 4'!$B$28*D999))</f>
        <v>-19.508963232401907</v>
      </c>
      <c r="G999" s="21">
        <f>(F999+Systeme!$C$21)/Systeme!$C$18</f>
        <v>0.99609820735351973</v>
      </c>
      <c r="I999" s="8">
        <f>('DGL 4'!$P$7/'DGL 4'!$B$26)*(1-EXP(-'DGL 4'!$B$26*D999)) + ('DGL 4'!$P$8/'DGL 4'!$B$27)*(1-EXP(-'DGL 4'!$B$27*D999))+ ('DGL 4'!$P$9/'DGL 4'!$B$28)*(1-EXP(-'DGL 4'!$B$28*D999))</f>
        <v>19.508865269856415</v>
      </c>
      <c r="J999" s="21">
        <f>(I999+Systeme!$K$21)/Systeme!$K$18</f>
        <v>3.901773053971283E-2</v>
      </c>
      <c r="L999" s="8">
        <f t="shared" si="30"/>
        <v>9.7897236357017726E-5</v>
      </c>
      <c r="M999" s="21">
        <f>(L999+Systeme!$S$21)/Systeme!$S$18</f>
        <v>1.9579447271403546E-7</v>
      </c>
      <c r="O999" s="8">
        <f>('DGL 4'!$P$15/'DGL 4'!$B$26)*(1-EXP(-'DGL 4'!$B$26*D999)) + ('DGL 4'!$P$16/'DGL 4'!$B$27)*(1-EXP(-'DGL 4'!$B$27*D999))+ ('DGL 4'!$P$17/'DGL 4'!$B$28)*(1-EXP(-'DGL 4'!$B$28*D999))</f>
        <v>6.5309135418266384E-8</v>
      </c>
      <c r="P999" s="21">
        <f>(O999+Systeme!$AA$21)/Systeme!$AA$18</f>
        <v>3.2654567709133194E-11</v>
      </c>
    </row>
    <row r="1000" spans="1:16" x14ac:dyDescent="0.25">
      <c r="A1000" s="4">
        <f t="shared" si="31"/>
        <v>998</v>
      </c>
      <c r="D1000" s="19">
        <f>A1000*0.001 *Systeme!$G$6</f>
        <v>998</v>
      </c>
      <c r="F1000" s="8">
        <f>('DGL 4'!$P$3/'DGL 4'!$B$26)*(1-EXP(-'DGL 4'!$B$26*D1000)) + ('DGL 4'!$P$4/'DGL 4'!$B$27)*(1-EXP(-'DGL 4'!$B$27*D1000))+ ('DGL 4'!$P$5/'DGL 4'!$B$28)*(1-EXP(-'DGL 4'!$B$28*D1000))</f>
        <v>-19.528104420832801</v>
      </c>
      <c r="G1000" s="21">
        <f>(F1000+Systeme!$C$21)/Systeme!$C$18</f>
        <v>0.99609437911583332</v>
      </c>
      <c r="I1000" s="8">
        <f>('DGL 4'!$P$7/'DGL 4'!$B$26)*(1-EXP(-'DGL 4'!$B$26*D1000)) + ('DGL 4'!$P$8/'DGL 4'!$B$27)*(1-EXP(-'DGL 4'!$B$27*D1000))+ ('DGL 4'!$P$9/'DGL 4'!$B$28)*(1-EXP(-'DGL 4'!$B$28*D1000))</f>
        <v>19.528006263103983</v>
      </c>
      <c r="J1000" s="21">
        <f>(I1000+Systeme!$K$21)/Systeme!$K$18</f>
        <v>3.9056012526207967E-2</v>
      </c>
      <c r="L1000" s="8">
        <f t="shared" si="30"/>
        <v>9.809222377072345E-5</v>
      </c>
      <c r="M1000" s="21">
        <f>(L1000+Systeme!$S$21)/Systeme!$S$18</f>
        <v>1.961844475414469E-7</v>
      </c>
      <c r="O1000" s="8">
        <f>('DGL 4'!$P$15/'DGL 4'!$B$26)*(1-EXP(-'DGL 4'!$B$26*D1000)) + ('DGL 4'!$P$16/'DGL 4'!$B$27)*(1-EXP(-'DGL 4'!$B$27*D1000))+ ('DGL 4'!$P$17/'DGL 4'!$B$28)*(1-EXP(-'DGL 4'!$B$28*D1000))</f>
        <v>6.5505047214600709E-8</v>
      </c>
      <c r="P1000" s="21">
        <f>(O1000+Systeme!$AA$21)/Systeme!$AA$18</f>
        <v>3.2752523607300353E-11</v>
      </c>
    </row>
    <row r="1001" spans="1:16" x14ac:dyDescent="0.25">
      <c r="A1001" s="4">
        <f t="shared" si="31"/>
        <v>999</v>
      </c>
      <c r="D1001" s="19">
        <f>A1001*0.001 *Systeme!$G$6</f>
        <v>999</v>
      </c>
      <c r="F1001" s="8">
        <f>('DGL 4'!$P$3/'DGL 4'!$B$26)*(1-EXP(-'DGL 4'!$B$26*D1001)) + ('DGL 4'!$P$4/'DGL 4'!$B$27)*(1-EXP(-'DGL 4'!$B$27*D1001))+ ('DGL 4'!$P$5/'DGL 4'!$B$28)*(1-EXP(-'DGL 4'!$B$28*D1001))</f>
        <v>-19.547244767077764</v>
      </c>
      <c r="G1001" s="21">
        <f>(F1001+Systeme!$C$21)/Systeme!$C$18</f>
        <v>0.99609055104658439</v>
      </c>
      <c r="I1001" s="8">
        <f>('DGL 4'!$P$7/'DGL 4'!$B$26)*(1-EXP(-'DGL 4'!$B$26*D1001)) + ('DGL 4'!$P$8/'DGL 4'!$B$27)*(1-EXP(-'DGL 4'!$B$27*D1001))+ ('DGL 4'!$P$9/'DGL 4'!$B$28)*(1-EXP(-'DGL 4'!$B$28*D1001))</f>
        <v>19.547146413974211</v>
      </c>
      <c r="J1001" s="21">
        <f>(I1001+Systeme!$K$21)/Systeme!$K$18</f>
        <v>3.9094292827948421E-2</v>
      </c>
      <c r="L1001" s="8">
        <f t="shared" si="30"/>
        <v>9.8287402193662776E-5</v>
      </c>
      <c r="M1001" s="21">
        <f>(L1001+Systeme!$S$21)/Systeme!$S$18</f>
        <v>1.9657480438732556E-7</v>
      </c>
      <c r="O1001" s="8">
        <f>('DGL 4'!$P$15/'DGL 4'!$B$26)*(1-EXP(-'DGL 4'!$B$26*D1001)) + ('DGL 4'!$P$16/'DGL 4'!$B$27)*(1-EXP(-'DGL 4'!$B$27*D1001))+ ('DGL 4'!$P$17/'DGL 4'!$B$28)*(1-EXP(-'DGL 4'!$B$28*D1001))</f>
        <v>6.5701359332204223E-8</v>
      </c>
      <c r="P1001" s="21">
        <f>(O1001+Systeme!$AA$21)/Systeme!$AA$18</f>
        <v>3.2850679666102109E-11</v>
      </c>
    </row>
    <row r="1002" spans="1:16" x14ac:dyDescent="0.25">
      <c r="A1002" s="4">
        <f t="shared" si="31"/>
        <v>1000</v>
      </c>
      <c r="D1002" s="19">
        <f>A1002*0.001 *Systeme!$G$6</f>
        <v>1000</v>
      </c>
      <c r="F1002" s="8">
        <f>('DGL 4'!$P$3/'DGL 4'!$B$26)*(1-EXP(-'DGL 4'!$B$26*D1002)) + ('DGL 4'!$P$4/'DGL 4'!$B$27)*(1-EXP(-'DGL 4'!$B$27*D1002))+ ('DGL 4'!$P$5/'DGL 4'!$B$28)*(1-EXP(-'DGL 4'!$B$28*D1002))</f>
        <v>-19.566384271173831</v>
      </c>
      <c r="G1002" s="21">
        <f>(F1002+Systeme!$C$21)/Systeme!$C$18</f>
        <v>0.9960867231457653</v>
      </c>
      <c r="I1002" s="8">
        <f>('DGL 4'!$P$7/'DGL 4'!$B$26)*(1-EXP(-'DGL 4'!$B$26*D1002)) + ('DGL 4'!$P$8/'DGL 4'!$B$27)*(1-EXP(-'DGL 4'!$B$27*D1002))+ ('DGL 4'!$P$9/'DGL 4'!$B$28)*(1-EXP(-'DGL 4'!$B$28*D1002))</f>
        <v>19.56628572250413</v>
      </c>
      <c r="J1002" s="21">
        <f>(I1002+Systeme!$K$21)/Systeme!$K$18</f>
        <v>3.9132571445008257E-2</v>
      </c>
      <c r="L1002" s="8">
        <f t="shared" si="30"/>
        <v>9.8482771628473787E-5</v>
      </c>
      <c r="M1002" s="21">
        <f>(L1002+Systeme!$S$21)/Systeme!$S$18</f>
        <v>1.9696554325694758E-7</v>
      </c>
      <c r="O1002" s="8">
        <f>('DGL 4'!$P$15/'DGL 4'!$B$26)*(1-EXP(-'DGL 4'!$B$26*D1002)) + ('DGL 4'!$P$16/'DGL 4'!$B$27)*(1-EXP(-'DGL 4'!$B$27*D1002))+ ('DGL 4'!$P$17/'DGL 4'!$B$28)*(1-EXP(-'DGL 4'!$B$28*D1002))</f>
        <v>6.589807268570988E-8</v>
      </c>
      <c r="P1002" s="21">
        <f>(O1002+Systeme!$AA$21)/Systeme!$AA$18</f>
        <v>3.2949036342854938E-11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Systeme</vt:lpstr>
      <vt:lpstr>DGL 4</vt:lpstr>
      <vt:lpstr>Graphen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Larisch larisch</dc:creator>
  <cp:lastModifiedBy>Kai Uwe Goss goss</cp:lastModifiedBy>
  <dcterms:created xsi:type="dcterms:W3CDTF">2014-10-15T11:23:48Z</dcterms:created>
  <dcterms:modified xsi:type="dcterms:W3CDTF">2020-02-20T10:18:24Z</dcterms:modified>
</cp:coreProperties>
</file>